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102" i="1" l="1"/>
  <c r="K78" i="1" s="1"/>
  <c r="L78" i="1" s="1"/>
  <c r="M101" i="1"/>
  <c r="K77" i="1" s="1"/>
  <c r="L77" i="1" s="1"/>
  <c r="M100" i="1"/>
  <c r="K76" i="1" s="1"/>
  <c r="L76" i="1" s="1"/>
  <c r="M99" i="1"/>
  <c r="K75" i="1" s="1"/>
  <c r="L75" i="1" s="1"/>
  <c r="M98" i="1"/>
  <c r="K74" i="1" s="1"/>
  <c r="L74" i="1" s="1"/>
  <c r="M97" i="1"/>
  <c r="K73" i="1" s="1"/>
  <c r="L73" i="1" s="1"/>
  <c r="M96" i="1"/>
  <c r="K72" i="1" s="1"/>
  <c r="L72" i="1" s="1"/>
  <c r="M95" i="1"/>
  <c r="K71" i="1" s="1"/>
  <c r="L71" i="1" s="1"/>
  <c r="M94" i="1"/>
  <c r="K70" i="1" s="1"/>
  <c r="L70" i="1" s="1"/>
  <c r="M93" i="1"/>
  <c r="K69" i="1" s="1"/>
  <c r="L69" i="1" s="1"/>
  <c r="M92" i="1"/>
  <c r="K68" i="1" s="1"/>
  <c r="L68" i="1" s="1"/>
  <c r="M91" i="1"/>
  <c r="K67" i="1" s="1"/>
  <c r="L67" i="1" s="1"/>
  <c r="J110" i="1"/>
  <c r="H86" i="1" s="1"/>
  <c r="I86" i="1" s="1"/>
  <c r="J109" i="1"/>
  <c r="H85" i="1" s="1"/>
  <c r="I85" i="1" s="1"/>
  <c r="J108" i="1"/>
  <c r="H84" i="1" s="1"/>
  <c r="I84" i="1" s="1"/>
  <c r="J107" i="1"/>
  <c r="H83" i="1" s="1"/>
  <c r="I83" i="1" s="1"/>
  <c r="J106" i="1"/>
  <c r="H82" i="1" s="1"/>
  <c r="I82" i="1" s="1"/>
  <c r="J105" i="1"/>
  <c r="H81" i="1" s="1"/>
  <c r="I81" i="1" s="1"/>
  <c r="J104" i="1"/>
  <c r="H80" i="1" s="1"/>
  <c r="I80" i="1" s="1"/>
  <c r="J103" i="1"/>
  <c r="H79" i="1" s="1"/>
  <c r="I79" i="1" s="1"/>
  <c r="J102" i="1"/>
  <c r="H78" i="1" s="1"/>
  <c r="I78" i="1" s="1"/>
  <c r="J101" i="1"/>
  <c r="H77" i="1" s="1"/>
  <c r="J100" i="1"/>
  <c r="H76" i="1" s="1"/>
  <c r="I76" i="1" s="1"/>
  <c r="J99" i="1"/>
  <c r="H75" i="1" s="1"/>
  <c r="I75" i="1" s="1"/>
  <c r="J98" i="1"/>
  <c r="H74" i="1" s="1"/>
  <c r="I74" i="1" s="1"/>
  <c r="J97" i="1"/>
  <c r="H73" i="1" s="1"/>
  <c r="I73" i="1" s="1"/>
  <c r="J96" i="1"/>
  <c r="H72" i="1" s="1"/>
  <c r="I72" i="1" s="1"/>
  <c r="J95" i="1"/>
  <c r="H71" i="1" s="1"/>
  <c r="I71" i="1" s="1"/>
  <c r="J94" i="1"/>
  <c r="H70" i="1" s="1"/>
  <c r="I70" i="1" s="1"/>
  <c r="J93" i="1"/>
  <c r="H69" i="1" s="1"/>
  <c r="I69" i="1" s="1"/>
  <c r="J92" i="1"/>
  <c r="H68" i="1" s="1"/>
  <c r="I68" i="1" s="1"/>
  <c r="J91" i="1"/>
  <c r="H67" i="1" s="1"/>
  <c r="I67" i="1" s="1"/>
  <c r="G99" i="1"/>
  <c r="E75" i="1" s="1"/>
  <c r="F75" i="1" s="1"/>
  <c r="G98" i="1"/>
  <c r="E74" i="1" s="1"/>
  <c r="F74" i="1" s="1"/>
  <c r="G97" i="1"/>
  <c r="E73" i="1" s="1"/>
  <c r="F73" i="1" s="1"/>
  <c r="G96" i="1"/>
  <c r="E72" i="1" s="1"/>
  <c r="F72" i="1" s="1"/>
  <c r="G95" i="1"/>
  <c r="E71" i="1" s="1"/>
  <c r="F71" i="1" s="1"/>
  <c r="G94" i="1"/>
  <c r="E70" i="1" s="1"/>
  <c r="F70" i="1" s="1"/>
  <c r="G93" i="1"/>
  <c r="E69" i="1" s="1"/>
  <c r="F69" i="1" s="1"/>
  <c r="G92" i="1"/>
  <c r="E68" i="1" s="1"/>
  <c r="F68" i="1" s="1"/>
  <c r="G91" i="1"/>
  <c r="E67" i="1" s="1"/>
  <c r="F67" i="1" s="1"/>
  <c r="D92" i="1"/>
  <c r="B68" i="1" s="1"/>
  <c r="C68" i="1" s="1"/>
  <c r="D93" i="1"/>
  <c r="B69" i="1" s="1"/>
  <c r="C69" i="1" s="1"/>
  <c r="D94" i="1"/>
  <c r="B70" i="1" s="1"/>
  <c r="C70" i="1" s="1"/>
  <c r="D95" i="1"/>
  <c r="B71" i="1" s="1"/>
  <c r="C71" i="1" s="1"/>
  <c r="D96" i="1"/>
  <c r="B72" i="1" s="1"/>
  <c r="C72" i="1" s="1"/>
  <c r="D97" i="1"/>
  <c r="B73" i="1" s="1"/>
  <c r="C73" i="1" s="1"/>
  <c r="D98" i="1"/>
  <c r="B74" i="1" s="1"/>
  <c r="C74" i="1" s="1"/>
  <c r="D99" i="1"/>
  <c r="B75" i="1" s="1"/>
  <c r="C75" i="1" s="1"/>
  <c r="D91" i="1"/>
  <c r="B67" i="1" s="1"/>
  <c r="C67" i="1" s="1"/>
  <c r="P65" i="1"/>
  <c r="M65" i="1"/>
  <c r="J65" i="1"/>
  <c r="G65" i="1"/>
  <c r="D65" i="1"/>
  <c r="P64" i="1"/>
  <c r="O64" i="1"/>
  <c r="M64" i="1"/>
  <c r="L64" i="1"/>
  <c r="J64" i="1"/>
  <c r="I64" i="1"/>
  <c r="G64" i="1"/>
  <c r="F64" i="1"/>
  <c r="D64" i="1"/>
  <c r="C64" i="1"/>
  <c r="O63" i="1"/>
  <c r="L63" i="1"/>
  <c r="I63" i="1"/>
  <c r="F63" i="1"/>
  <c r="C63" i="1"/>
  <c r="O62" i="1"/>
  <c r="L62" i="1"/>
  <c r="I62" i="1"/>
  <c r="F62" i="1"/>
  <c r="C62" i="1"/>
  <c r="O61" i="1"/>
  <c r="L61" i="1"/>
  <c r="I61" i="1"/>
  <c r="F61" i="1"/>
  <c r="C61" i="1"/>
  <c r="O60" i="1"/>
  <c r="L60" i="1"/>
  <c r="I60" i="1"/>
  <c r="F60" i="1"/>
  <c r="C60" i="1"/>
  <c r="O59" i="1"/>
  <c r="L59" i="1"/>
  <c r="I59" i="1"/>
  <c r="F59" i="1"/>
  <c r="C59" i="1"/>
  <c r="O58" i="1"/>
  <c r="L58" i="1"/>
  <c r="I58" i="1"/>
  <c r="F58" i="1"/>
  <c r="C58" i="1"/>
  <c r="P54" i="1"/>
  <c r="M54" i="1"/>
  <c r="J54" i="1"/>
  <c r="G54" i="1"/>
  <c r="D54" i="1"/>
  <c r="P53" i="1"/>
  <c r="O53" i="1"/>
  <c r="M53" i="1"/>
  <c r="L53" i="1"/>
  <c r="J53" i="1"/>
  <c r="I53" i="1"/>
  <c r="G53" i="1"/>
  <c r="F53" i="1"/>
  <c r="D53" i="1"/>
  <c r="O52" i="1"/>
  <c r="L52" i="1"/>
  <c r="I52" i="1"/>
  <c r="F52" i="1"/>
  <c r="C52" i="1"/>
  <c r="O51" i="1"/>
  <c r="L51" i="1"/>
  <c r="I51" i="1"/>
  <c r="F51" i="1"/>
  <c r="C51" i="1"/>
  <c r="O50" i="1"/>
  <c r="L50" i="1"/>
  <c r="I50" i="1"/>
  <c r="F50" i="1"/>
  <c r="C50" i="1"/>
  <c r="O49" i="1"/>
  <c r="L49" i="1"/>
  <c r="I49" i="1"/>
  <c r="F49" i="1"/>
  <c r="C49" i="1"/>
  <c r="O48" i="1"/>
  <c r="L48" i="1"/>
  <c r="I48" i="1"/>
  <c r="F48" i="1"/>
  <c r="C48" i="1"/>
  <c r="O47" i="1"/>
  <c r="L47" i="1"/>
  <c r="I47" i="1"/>
  <c r="F47" i="1"/>
  <c r="C47" i="1"/>
  <c r="C53" i="1" s="1"/>
  <c r="P43" i="1"/>
  <c r="M43" i="1"/>
  <c r="J43" i="1"/>
  <c r="G43" i="1"/>
  <c r="D43" i="1"/>
  <c r="P42" i="1"/>
  <c r="O42" i="1"/>
  <c r="M42" i="1"/>
  <c r="L42" i="1"/>
  <c r="J42" i="1"/>
  <c r="I42" i="1"/>
  <c r="G42" i="1"/>
  <c r="F42" i="1"/>
  <c r="D42" i="1"/>
  <c r="C42" i="1"/>
  <c r="O41" i="1"/>
  <c r="L41" i="1"/>
  <c r="I41" i="1"/>
  <c r="F41" i="1"/>
  <c r="C41" i="1"/>
  <c r="O40" i="1"/>
  <c r="L40" i="1"/>
  <c r="I40" i="1"/>
  <c r="F40" i="1"/>
  <c r="C40" i="1"/>
  <c r="O39" i="1"/>
  <c r="L39" i="1"/>
  <c r="I39" i="1"/>
  <c r="F39" i="1"/>
  <c r="C39" i="1"/>
  <c r="O38" i="1"/>
  <c r="L38" i="1"/>
  <c r="I38" i="1"/>
  <c r="F38" i="1"/>
  <c r="C38" i="1"/>
  <c r="O37" i="1"/>
  <c r="L37" i="1"/>
  <c r="I37" i="1"/>
  <c r="F37" i="1"/>
  <c r="C37" i="1"/>
  <c r="O36" i="1"/>
  <c r="L36" i="1"/>
  <c r="I36" i="1"/>
  <c r="F36" i="1"/>
  <c r="C36" i="1"/>
  <c r="P32" i="1"/>
  <c r="M32" i="1"/>
  <c r="J32" i="1"/>
  <c r="G32" i="1"/>
  <c r="D32" i="1"/>
  <c r="P31" i="1"/>
  <c r="O31" i="1"/>
  <c r="M31" i="1"/>
  <c r="L31" i="1"/>
  <c r="J31" i="1"/>
  <c r="I31" i="1"/>
  <c r="G31" i="1"/>
  <c r="F31" i="1"/>
  <c r="D31" i="1"/>
  <c r="C31" i="1"/>
  <c r="O30" i="1"/>
  <c r="L30" i="1"/>
  <c r="I30" i="1"/>
  <c r="F30" i="1"/>
  <c r="C30" i="1"/>
  <c r="O29" i="1"/>
  <c r="L29" i="1"/>
  <c r="I29" i="1"/>
  <c r="F29" i="1"/>
  <c r="C29" i="1"/>
  <c r="O28" i="1"/>
  <c r="L28" i="1"/>
  <c r="I28" i="1"/>
  <c r="F28" i="1"/>
  <c r="C28" i="1"/>
  <c r="O27" i="1"/>
  <c r="L27" i="1"/>
  <c r="I27" i="1"/>
  <c r="F27" i="1"/>
  <c r="C27" i="1"/>
  <c r="O26" i="1"/>
  <c r="L26" i="1"/>
  <c r="I26" i="1"/>
  <c r="F26" i="1"/>
  <c r="C26" i="1"/>
  <c r="O25" i="1"/>
  <c r="L25" i="1"/>
  <c r="I25" i="1"/>
  <c r="F25" i="1"/>
  <c r="C25" i="1"/>
  <c r="O19" i="1"/>
  <c r="O16" i="1"/>
  <c r="O17" i="1"/>
  <c r="O18" i="1"/>
  <c r="O15" i="1"/>
  <c r="O14" i="1"/>
  <c r="L19" i="1"/>
  <c r="L16" i="1"/>
  <c r="L17" i="1"/>
  <c r="L18" i="1"/>
  <c r="L15" i="1"/>
  <c r="L14" i="1"/>
  <c r="I19" i="1"/>
  <c r="I16" i="1"/>
  <c r="I17" i="1"/>
  <c r="I18" i="1"/>
  <c r="I15" i="1"/>
  <c r="I14" i="1"/>
  <c r="F19" i="1"/>
  <c r="F16" i="1"/>
  <c r="F17" i="1"/>
  <c r="F18" i="1"/>
  <c r="F15" i="1"/>
  <c r="F14" i="1"/>
  <c r="C19" i="1"/>
  <c r="C16" i="1"/>
  <c r="C17" i="1"/>
  <c r="C18" i="1"/>
  <c r="C15" i="1"/>
  <c r="C20" i="1" s="1"/>
  <c r="C14" i="1"/>
  <c r="P21" i="1"/>
  <c r="P20" i="1"/>
  <c r="O20" i="1"/>
  <c r="M21" i="1"/>
  <c r="M20" i="1"/>
  <c r="L20" i="1"/>
  <c r="J21" i="1"/>
  <c r="J20" i="1"/>
  <c r="I20" i="1"/>
  <c r="F20" i="1"/>
  <c r="G21" i="1"/>
  <c r="G20" i="1"/>
  <c r="D20" i="1"/>
  <c r="D21" i="1"/>
  <c r="A31" i="1" l="1"/>
  <c r="O65" i="1"/>
  <c r="C65" i="1"/>
  <c r="A64" i="1"/>
  <c r="I77" i="1"/>
  <c r="L79" i="1"/>
  <c r="A42" i="1"/>
  <c r="I65" i="1"/>
  <c r="C54" i="1"/>
  <c r="O54" i="1"/>
  <c r="I54" i="1"/>
  <c r="A53" i="1"/>
  <c r="F65" i="1"/>
  <c r="L65" i="1"/>
  <c r="I43" i="1"/>
  <c r="F54" i="1"/>
  <c r="C43" i="1"/>
  <c r="O43" i="1"/>
  <c r="L54" i="1"/>
  <c r="I32" i="1"/>
  <c r="F43" i="1"/>
  <c r="C32" i="1"/>
  <c r="O32" i="1"/>
  <c r="L43" i="1"/>
  <c r="F32" i="1"/>
  <c r="L32" i="1"/>
  <c r="L21" i="1"/>
  <c r="I21" i="1"/>
  <c r="F21" i="1"/>
  <c r="O21" i="1"/>
  <c r="A20" i="1"/>
  <c r="C21" i="1"/>
  <c r="A54" i="1" l="1"/>
  <c r="A65" i="1"/>
  <c r="A43" i="1"/>
  <c r="A32" i="1"/>
  <c r="A21" i="1"/>
</calcChain>
</file>

<file path=xl/sharedStrings.xml><?xml version="1.0" encoding="utf-8"?>
<sst xmlns="http://schemas.openxmlformats.org/spreadsheetml/2006/main" count="259" uniqueCount="73">
  <si>
    <t>Persoonlijke studieplanning</t>
  </si>
  <si>
    <t>Periode 1</t>
  </si>
  <si>
    <t>Vak</t>
  </si>
  <si>
    <t>ECTS</t>
  </si>
  <si>
    <t>Gehaald?</t>
  </si>
  <si>
    <t>Jaar 1</t>
  </si>
  <si>
    <t>Gehaald Q1</t>
  </si>
  <si>
    <t>Streven Q1</t>
  </si>
  <si>
    <t>Analyse module 1</t>
  </si>
  <si>
    <t>Constructiemechanica 1</t>
  </si>
  <si>
    <t>Inleiding Civiele Techniek</t>
  </si>
  <si>
    <t>Bouwplaats 1-1</t>
  </si>
  <si>
    <t>Differentiaalvergelijkingen</t>
  </si>
  <si>
    <t>Vloeistofmechanica</t>
  </si>
  <si>
    <t>Watermanagement</t>
  </si>
  <si>
    <t>Bouwplaats 2-1</t>
  </si>
  <si>
    <t>Bachelor Eindwerk</t>
  </si>
  <si>
    <t>Periode 2</t>
  </si>
  <si>
    <t>Minor 1</t>
  </si>
  <si>
    <t>Analyse module 3</t>
  </si>
  <si>
    <t>Dynamica &amp; Modelvorming</t>
  </si>
  <si>
    <t>Integraal Ontwerpen</t>
  </si>
  <si>
    <t>Bouwplaats 1-2</t>
  </si>
  <si>
    <t>Kansrekening &amp; Statistiek</t>
  </si>
  <si>
    <t>Constructiemechanica 3</t>
  </si>
  <si>
    <t>Beton &amp; Staalconstructies</t>
  </si>
  <si>
    <t>Bouwplaats 2-2</t>
  </si>
  <si>
    <t>Minor 2</t>
  </si>
  <si>
    <t>Numerieke Wiskunde</t>
  </si>
  <si>
    <t>Lineaire Algebra D1</t>
  </si>
  <si>
    <t>Constructiemechanica 2</t>
  </si>
  <si>
    <t>Bouwmaterialen &amp; Milieu</t>
  </si>
  <si>
    <t>Bouwplaats 1-3</t>
  </si>
  <si>
    <t>Dynamica van Systemen</t>
  </si>
  <si>
    <t>Grondmechanica</t>
  </si>
  <si>
    <t>Ontwerpen van Constructies &amp; Funderingen 2</t>
  </si>
  <si>
    <t>Bouwplaats 2-3</t>
  </si>
  <si>
    <t>Surveying &amp; Mapping</t>
  </si>
  <si>
    <t>Weg &amp; Railbouwkunde</t>
  </si>
  <si>
    <t>Open Channel Flow</t>
  </si>
  <si>
    <t>Hydraulic Structures</t>
  </si>
  <si>
    <t>Introduction to Water Treatment</t>
  </si>
  <si>
    <t>Water System Analysis</t>
  </si>
  <si>
    <t>Structural Mechanics 4</t>
  </si>
  <si>
    <t>Concrete Structures 2</t>
  </si>
  <si>
    <t>Building Structures 1</t>
  </si>
  <si>
    <t>Use of Underground Space</t>
  </si>
  <si>
    <t>Mechanics &amp; Transport by Flow in Poreus Media</t>
  </si>
  <si>
    <t>Geometrical Design of Roads and Railways</t>
  </si>
  <si>
    <t>Periode 3</t>
  </si>
  <si>
    <t>Periode 4</t>
  </si>
  <si>
    <t>Lineaire Algebra D2</t>
  </si>
  <si>
    <t>Ontwerpen van Constructies &amp; Funderingen 1</t>
  </si>
  <si>
    <t>Transport &amp; Planning</t>
  </si>
  <si>
    <t>Bouwplaats 1-4</t>
  </si>
  <si>
    <t>Waterbouwkunde</t>
  </si>
  <si>
    <t>Hydrologie</t>
  </si>
  <si>
    <t>Bouwplaats 2-4</t>
  </si>
  <si>
    <t>Water Management Research</t>
  </si>
  <si>
    <t>Integral Design of Infrastructure</t>
  </si>
  <si>
    <t>Monitoring &amp; Stability of Dikes and Embankments</t>
  </si>
  <si>
    <t>Periode 5</t>
  </si>
  <si>
    <t>Jaar 2</t>
  </si>
  <si>
    <t>Jaar 3</t>
  </si>
  <si>
    <t>Jaar 4</t>
  </si>
  <si>
    <t>Jaar 5</t>
  </si>
  <si>
    <t>Nog te behalen keuzevakken:</t>
  </si>
  <si>
    <r>
      <t>Doel</t>
    </r>
    <r>
      <rPr>
        <i/>
        <sz val="12"/>
        <color theme="1"/>
        <rFont val="Brandon Grotesque Light"/>
        <family val="2"/>
      </rPr>
      <t xml:space="preserve"> - Door dit schema in te vullen aan het begin van je tweede jaar, ga je beter nadenken over je studieplanning, vooral je nog vakken moet herkansen uit het eerste jaar. Als je al aan het begin van het jaar weet in welk kwartaal je welke vakken kan en gaat doen, kan je voorui denken: Je maakt dan een plan voor je tweede, derde en misschien vierde (of zelfs vijfde) bachelorjaar en daarmee voorkom je dat je plotseling gedurende een blok tegen te veel of te weinig werkdruk aanloopt.</t>
    </r>
  </si>
  <si>
    <r>
      <t>Uitleg</t>
    </r>
    <r>
      <rPr>
        <i/>
        <sz val="12"/>
        <color theme="1"/>
        <rFont val="Brandon Grotesque Light"/>
        <family val="2"/>
      </rPr>
      <t xml:space="preserve"> - Vul je rooster in op de manier die jij wilt. Onderaan is het standaard curriculum te zien, zodat je weet welke vakken je nog in moet delen. Deze vakken verdwijnen als je aangeeft dat je een vak gehaald hebt (derde kolom per periode); heb je het vak niet gehaald, vul hier dan niks in! Vul daarnaast ook de vakken die je al gehaald hebt in, voor het overzicht - deze zullen dan uit de lijst met nog openstaande vakken verdwijnen. Keuzevakken zijn cursief weergegeven en daar is een teller aangegeven met de hoeveelheid keuzevakken die nog gehaald dienen te worden. Mocht je nog vragen hebben, stel deze dan gerust aan Gijs, de Commissaris Onderwijs Master (master-ps@tudelft.nl). Succes!</t>
    </r>
  </si>
  <si>
    <t>VOETNOTEN</t>
  </si>
  <si>
    <r>
      <t>Kansrekening &amp; Statistiek</t>
    </r>
    <r>
      <rPr>
        <i/>
        <sz val="11"/>
        <color theme="1"/>
        <rFont val="Brandon Grotesque Light"/>
        <family val="2"/>
      </rPr>
      <t xml:space="preserve"> - Alternatieven zijn te volgen in Q3 (WBMT2049-T1, het in Q4) en in Q4 (WI2031TH, her in Q5).</t>
    </r>
  </si>
  <si>
    <r>
      <t>Numerieke Wiskunde</t>
    </r>
    <r>
      <rPr>
        <i/>
        <sz val="11"/>
        <color theme="1"/>
        <rFont val="Brandon Grotesque Light"/>
        <family val="2"/>
      </rPr>
      <t xml:space="preserve"> - In elk kwartaal te volgen behalve Q1. Altijd i.c.m. practicum.</t>
    </r>
  </si>
  <si>
    <r>
      <t>Bachelor Eindwerk</t>
    </r>
    <r>
      <rPr>
        <i/>
        <sz val="11"/>
        <color theme="1"/>
        <rFont val="Brandon Grotesque Light"/>
        <family val="2"/>
      </rPr>
      <t xml:space="preserve"> - Mogelijk in alle periodes, maar alleen in Q5 mits het het laatste onderdeel van de bachelor is. Daarbij geen garantie op begeleiding in Q5.</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</si>
</sst>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Brandon Grotesque Light"/>
      <family val="2"/>
    </font>
    <font>
      <sz val="18"/>
      <color theme="3"/>
      <name val="DINEngschrift"/>
    </font>
    <font>
      <b/>
      <sz val="11"/>
      <color theme="1"/>
      <name val="Brandon Grotesque Light"/>
      <family val="2"/>
    </font>
    <font>
      <b/>
      <i/>
      <sz val="11"/>
      <color theme="1"/>
      <name val="Brandon Grotesque Light"/>
      <family val="2"/>
    </font>
    <font>
      <i/>
      <sz val="11"/>
      <color theme="1"/>
      <name val="Brandon Grotesque Light"/>
      <family val="2"/>
    </font>
    <font>
      <sz val="11"/>
      <color theme="1"/>
      <name val="Brandon Grotesque Black"/>
      <family val="2"/>
    </font>
    <font>
      <sz val="11"/>
      <color theme="1"/>
      <name val="Brandon Grotesque Bold"/>
      <family val="2"/>
    </font>
    <font>
      <b/>
      <i/>
      <sz val="12"/>
      <color theme="1"/>
      <name val="Brandon Grotesque Light"/>
      <family val="2"/>
    </font>
    <font>
      <i/>
      <sz val="12"/>
      <color theme="1"/>
      <name val="Brandon Grotesque Light"/>
      <family val="2"/>
    </font>
    <font>
      <sz val="10"/>
      <color theme="1"/>
      <name val="Brandon Grotesque Light"/>
      <family val="2"/>
    </font>
  </fonts>
  <fills count="10">
    <fill>
      <patternFill patternType="none"/>
    </fill>
    <fill>
      <patternFill patternType="gray125"/>
    </fill>
    <fill>
      <patternFill patternType="solid">
        <fgColor theme="4"/>
        <bgColor indexed="64"/>
      </patternFill>
    </fill>
    <fill>
      <patternFill patternType="solid">
        <fgColor rgb="FFFFFFCC"/>
        <bgColor indexed="64"/>
      </patternFill>
    </fill>
    <fill>
      <patternFill patternType="solid">
        <fgColor rgb="FF92D05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5050"/>
        <bgColor indexed="64"/>
      </patternFill>
    </fill>
    <fill>
      <patternFill patternType="solid">
        <fgColor theme="0"/>
        <bgColor indexed="64"/>
      </patternFill>
    </fill>
  </fills>
  <borders count="37">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right style="thick">
        <color theme="4"/>
      </right>
      <top/>
      <bottom style="double">
        <color theme="4"/>
      </bottom>
      <diagonal/>
    </border>
    <border>
      <left/>
      <right/>
      <top/>
      <bottom style="double">
        <color theme="4"/>
      </bottom>
      <diagonal/>
    </border>
    <border>
      <left style="thick">
        <color theme="4"/>
      </left>
      <right/>
      <top/>
      <bottom style="double">
        <color theme="4"/>
      </bottom>
      <diagonal/>
    </border>
    <border>
      <left/>
      <right/>
      <top style="double">
        <color theme="4"/>
      </top>
      <bottom style="thin">
        <color auto="1"/>
      </bottom>
      <diagonal/>
    </border>
    <border>
      <left/>
      <right style="thick">
        <color theme="4"/>
      </right>
      <top style="double">
        <color theme="4"/>
      </top>
      <bottom style="thin">
        <color auto="1"/>
      </bottom>
      <diagonal/>
    </border>
    <border>
      <left style="thick">
        <color theme="4"/>
      </left>
      <right/>
      <top style="double">
        <color theme="4"/>
      </top>
      <bottom style="thin">
        <color auto="1"/>
      </bottom>
      <diagonal/>
    </border>
    <border>
      <left/>
      <right/>
      <top style="thin">
        <color auto="1"/>
      </top>
      <bottom style="thin">
        <color auto="1"/>
      </bottom>
      <diagonal/>
    </border>
    <border>
      <left/>
      <right style="thick">
        <color theme="4"/>
      </right>
      <top style="thin">
        <color auto="1"/>
      </top>
      <bottom style="thin">
        <color auto="1"/>
      </bottom>
      <diagonal/>
    </border>
    <border>
      <left style="thick">
        <color theme="4"/>
      </left>
      <right/>
      <top style="thin">
        <color auto="1"/>
      </top>
      <bottom style="thin">
        <color auto="1"/>
      </bottom>
      <diagonal/>
    </border>
    <border>
      <left/>
      <right/>
      <top style="thin">
        <color auto="1"/>
      </top>
      <bottom style="double">
        <color theme="4"/>
      </bottom>
      <diagonal/>
    </border>
    <border>
      <left/>
      <right style="thick">
        <color theme="4"/>
      </right>
      <top style="thin">
        <color auto="1"/>
      </top>
      <bottom style="double">
        <color theme="4"/>
      </bottom>
      <diagonal/>
    </border>
    <border>
      <left style="thick">
        <color theme="4"/>
      </left>
      <right/>
      <top style="thin">
        <color auto="1"/>
      </top>
      <bottom style="double">
        <color theme="4"/>
      </bottom>
      <diagonal/>
    </border>
    <border>
      <left/>
      <right/>
      <top style="thick">
        <color theme="0"/>
      </top>
      <bottom/>
      <diagonal/>
    </border>
    <border>
      <left/>
      <right/>
      <top/>
      <bottom style="thick">
        <color theme="0"/>
      </bottom>
      <diagonal/>
    </border>
    <border>
      <left/>
      <right style="thick">
        <color theme="0"/>
      </right>
      <top/>
      <bottom/>
      <diagonal/>
    </border>
    <border>
      <left style="thick">
        <color theme="0"/>
      </left>
      <right/>
      <top/>
      <bottom/>
      <diagonal/>
    </border>
    <border>
      <left/>
      <right style="thick">
        <color theme="0"/>
      </right>
      <top style="thick">
        <color theme="0"/>
      </top>
      <bottom/>
      <diagonal/>
    </border>
    <border>
      <left style="thick">
        <color theme="0"/>
      </left>
      <right/>
      <top style="thick">
        <color theme="0"/>
      </top>
      <bottom/>
      <diagonal/>
    </border>
    <border>
      <left/>
      <right style="thick">
        <color theme="0"/>
      </right>
      <top/>
      <bottom style="thick">
        <color theme="0"/>
      </bottom>
      <diagonal/>
    </border>
    <border>
      <left style="thick">
        <color theme="0"/>
      </left>
      <right/>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84">
    <xf numFmtId="0" fontId="0" fillId="0" borderId="0" xfId="0"/>
    <xf numFmtId="0" fontId="6" fillId="2" borderId="2" xfId="0" applyFont="1" applyFill="1" applyBorder="1" applyAlignment="1">
      <alignment horizontal="center" vertical="center" textRotation="90"/>
    </xf>
    <xf numFmtId="0" fontId="0" fillId="2" borderId="3" xfId="0" applyFill="1" applyBorder="1"/>
    <xf numFmtId="0" fontId="0" fillId="2" borderId="4" xfId="0" applyFill="1" applyBorder="1"/>
    <xf numFmtId="0" fontId="6" fillId="2" borderId="5" xfId="0" applyFont="1" applyFill="1" applyBorder="1" applyAlignment="1">
      <alignment horizontal="center" vertical="center" textRotation="90"/>
    </xf>
    <xf numFmtId="0" fontId="6" fillId="2" borderId="5" xfId="0" applyFont="1" applyFill="1" applyBorder="1" applyAlignment="1">
      <alignment horizontal="center"/>
    </xf>
    <xf numFmtId="0" fontId="6" fillId="2" borderId="7" xfId="0" applyFont="1" applyFill="1" applyBorder="1" applyAlignment="1">
      <alignment horizontal="center"/>
    </xf>
    <xf numFmtId="0" fontId="0" fillId="3" borderId="0" xfId="0" applyFill="1"/>
    <xf numFmtId="0" fontId="0" fillId="4" borderId="0" xfId="0" applyFill="1"/>
    <xf numFmtId="0" fontId="0" fillId="5" borderId="0" xfId="0" applyFill="1"/>
    <xf numFmtId="0" fontId="0" fillId="6" borderId="0" xfId="0" applyFill="1"/>
    <xf numFmtId="0" fontId="0" fillId="8" borderId="0" xfId="0" applyFill="1"/>
    <xf numFmtId="0" fontId="4" fillId="7" borderId="0" xfId="0" applyFont="1" applyFill="1"/>
    <xf numFmtId="0" fontId="1" fillId="9" borderId="0" xfId="1" applyFont="1" applyFill="1"/>
    <xf numFmtId="0" fontId="0" fillId="9" borderId="0" xfId="0" applyFill="1"/>
    <xf numFmtId="0" fontId="0" fillId="9" borderId="10" xfId="0" applyFill="1" applyBorder="1" applyAlignment="1">
      <alignment horizontal="center"/>
    </xf>
    <xf numFmtId="0" fontId="0" fillId="9" borderId="9" xfId="0" applyFill="1" applyBorder="1" applyAlignment="1">
      <alignment horizontal="center"/>
    </xf>
    <xf numFmtId="0" fontId="0" fillId="9" borderId="11" xfId="0" applyFill="1" applyBorder="1" applyAlignment="1">
      <alignment horizontal="center"/>
    </xf>
    <xf numFmtId="0" fontId="0" fillId="9" borderId="12" xfId="0" applyFill="1" applyBorder="1"/>
    <xf numFmtId="0" fontId="0" fillId="9" borderId="15" xfId="0" applyFill="1" applyBorder="1"/>
    <xf numFmtId="0" fontId="0" fillId="9" borderId="18" xfId="0" applyFill="1" applyBorder="1"/>
    <xf numFmtId="0" fontId="0" fillId="9" borderId="0" xfId="0" applyFill="1" applyBorder="1"/>
    <xf numFmtId="0" fontId="0" fillId="9" borderId="0" xfId="0" applyFill="1" applyBorder="1" applyAlignment="1">
      <alignment horizontal="center"/>
    </xf>
    <xf numFmtId="0" fontId="0" fillId="9" borderId="6" xfId="0" applyFill="1" applyBorder="1" applyAlignment="1">
      <alignment horizontal="center"/>
    </xf>
    <xf numFmtId="0" fontId="0" fillId="9" borderId="5" xfId="0" applyFill="1" applyBorder="1"/>
    <xf numFmtId="0" fontId="0" fillId="9" borderId="1" xfId="0" applyFill="1" applyBorder="1"/>
    <xf numFmtId="0" fontId="0" fillId="9" borderId="1" xfId="0" applyFill="1" applyBorder="1" applyAlignment="1">
      <alignment horizontal="center"/>
    </xf>
    <xf numFmtId="0" fontId="0" fillId="9" borderId="8" xfId="0" applyFill="1" applyBorder="1" applyAlignment="1">
      <alignment horizontal="center"/>
    </xf>
    <xf numFmtId="0" fontId="0" fillId="9" borderId="7" xfId="0" applyFill="1" applyBorder="1"/>
    <xf numFmtId="0" fontId="4" fillId="9" borderId="0" xfId="0" applyFont="1" applyFill="1"/>
    <xf numFmtId="0" fontId="0" fillId="3" borderId="21" xfId="0" applyFill="1" applyBorder="1"/>
    <xf numFmtId="0" fontId="0" fillId="4" borderId="0" xfId="0" applyFill="1" applyBorder="1"/>
    <xf numFmtId="0" fontId="0" fillId="6" borderId="0" xfId="0" applyFill="1" applyBorder="1"/>
    <xf numFmtId="0" fontId="0" fillId="5" borderId="22" xfId="0" applyFill="1" applyBorder="1"/>
    <xf numFmtId="0" fontId="0" fillId="3" borderId="23" xfId="0" applyFill="1" applyBorder="1"/>
    <xf numFmtId="0" fontId="0" fillId="3" borderId="24" xfId="0" applyFill="1" applyBorder="1"/>
    <xf numFmtId="0" fontId="0" fillId="4" borderId="23" xfId="0" applyFill="1" applyBorder="1"/>
    <xf numFmtId="0" fontId="0" fillId="4" borderId="24" xfId="0" applyFill="1" applyBorder="1"/>
    <xf numFmtId="0" fontId="0" fillId="6" borderId="23" xfId="0" applyFill="1" applyBorder="1"/>
    <xf numFmtId="0" fontId="0" fillId="6" borderId="24" xfId="0" applyFill="1" applyBorder="1"/>
    <xf numFmtId="0" fontId="0" fillId="5" borderId="23" xfId="0" applyFill="1" applyBorder="1"/>
    <xf numFmtId="0" fontId="0" fillId="5" borderId="24" xfId="0" applyFill="1" applyBorder="1"/>
    <xf numFmtId="0" fontId="0" fillId="3" borderId="25" xfId="0" applyFill="1" applyBorder="1"/>
    <xf numFmtId="0" fontId="0" fillId="3" borderId="26" xfId="0" applyFill="1" applyBorder="1"/>
    <xf numFmtId="0" fontId="0" fillId="5" borderId="27" xfId="0" applyFill="1" applyBorder="1"/>
    <xf numFmtId="0" fontId="0" fillId="5" borderId="28" xfId="0" applyFill="1" applyBorder="1"/>
    <xf numFmtId="0" fontId="0" fillId="8" borderId="23" xfId="0" applyFill="1" applyBorder="1"/>
    <xf numFmtId="0" fontId="0" fillId="8" borderId="24" xfId="0" applyFill="1" applyBorder="1"/>
    <xf numFmtId="0" fontId="0" fillId="9" borderId="23" xfId="0" applyFill="1" applyBorder="1"/>
    <xf numFmtId="0" fontId="0" fillId="9" borderId="24" xfId="0" applyFill="1" applyBorder="1"/>
    <xf numFmtId="0" fontId="4" fillId="7" borderId="24" xfId="0" applyFont="1" applyFill="1" applyBorder="1"/>
    <xf numFmtId="0" fontId="4" fillId="7" borderId="23" xfId="0" applyFont="1" applyFill="1" applyBorder="1"/>
    <xf numFmtId="0" fontId="6" fillId="9" borderId="23" xfId="0" applyFont="1" applyFill="1" applyBorder="1" applyAlignment="1">
      <alignment horizontal="center" vertical="center" textRotation="90"/>
    </xf>
    <xf numFmtId="0" fontId="6" fillId="9" borderId="25" xfId="0" applyFont="1" applyFill="1" applyBorder="1" applyAlignment="1">
      <alignment horizontal="center" vertical="center" textRotation="90"/>
    </xf>
    <xf numFmtId="0" fontId="6" fillId="9" borderId="27" xfId="0" applyFont="1" applyFill="1" applyBorder="1" applyAlignment="1">
      <alignment horizontal="center" vertical="center" textRotation="90"/>
    </xf>
    <xf numFmtId="0" fontId="5" fillId="9" borderId="0" xfId="0" applyFont="1" applyFill="1" applyBorder="1" applyAlignment="1">
      <alignment horizontal="left" vertical="center"/>
    </xf>
    <xf numFmtId="0" fontId="6" fillId="9" borderId="24" xfId="0" applyFont="1" applyFill="1" applyBorder="1" applyAlignment="1">
      <alignment horizontal="right" vertical="center"/>
    </xf>
    <xf numFmtId="0" fontId="7" fillId="9" borderId="0" xfId="0" applyFont="1" applyFill="1" applyAlignment="1">
      <alignment horizontal="left" vertical="top" wrapText="1"/>
    </xf>
    <xf numFmtId="0" fontId="2" fillId="9" borderId="0" xfId="0" applyFont="1" applyFill="1"/>
    <xf numFmtId="0" fontId="7" fillId="9" borderId="0" xfId="0" applyFont="1" applyFill="1" applyAlignment="1">
      <alignment horizontal="left" vertical="top" wrapText="1"/>
    </xf>
    <xf numFmtId="0" fontId="0" fillId="9" borderId="0" xfId="0" applyFont="1" applyFill="1"/>
    <xf numFmtId="0" fontId="3" fillId="9" borderId="0" xfId="0" applyFont="1" applyFill="1" applyAlignment="1">
      <alignment vertical="top" wrapText="1"/>
    </xf>
    <xf numFmtId="0" fontId="3" fillId="9" borderId="29" xfId="0" applyFont="1" applyFill="1" applyBorder="1" applyAlignment="1">
      <alignment horizontal="left" vertical="top" wrapText="1"/>
    </xf>
    <xf numFmtId="0" fontId="3" fillId="9" borderId="30" xfId="0" applyFont="1" applyFill="1" applyBorder="1" applyAlignment="1">
      <alignment horizontal="left" vertical="top" wrapText="1"/>
    </xf>
    <xf numFmtId="0" fontId="3" fillId="9" borderId="31" xfId="0" applyFont="1" applyFill="1" applyBorder="1" applyAlignment="1">
      <alignment horizontal="left" vertical="top" wrapText="1"/>
    </xf>
    <xf numFmtId="0" fontId="3" fillId="9" borderId="32" xfId="0" applyFont="1" applyFill="1" applyBorder="1" applyAlignment="1">
      <alignment horizontal="left" vertical="top" wrapText="1"/>
    </xf>
    <xf numFmtId="0" fontId="3" fillId="9" borderId="0" xfId="0" applyFont="1" applyFill="1" applyBorder="1" applyAlignment="1">
      <alignment horizontal="left" vertical="top" wrapText="1"/>
    </xf>
    <xf numFmtId="0" fontId="3" fillId="9" borderId="33" xfId="0" applyFont="1" applyFill="1" applyBorder="1" applyAlignment="1">
      <alignment horizontal="left" vertical="top" wrapText="1"/>
    </xf>
    <xf numFmtId="0" fontId="3" fillId="9" borderId="32" xfId="0" applyFont="1" applyFill="1" applyBorder="1" applyAlignment="1">
      <alignment horizontal="center" vertical="top" wrapText="1"/>
    </xf>
    <xf numFmtId="0" fontId="3" fillId="9" borderId="0" xfId="0" applyFont="1" applyFill="1" applyBorder="1" applyAlignment="1">
      <alignment horizontal="center" vertical="top" wrapText="1"/>
    </xf>
    <xf numFmtId="0" fontId="3" fillId="9" borderId="33" xfId="0" applyFont="1" applyFill="1" applyBorder="1" applyAlignment="1">
      <alignment horizontal="center" vertical="top" wrapText="1"/>
    </xf>
    <xf numFmtId="0" fontId="3" fillId="9" borderId="34" xfId="0" applyFont="1" applyFill="1" applyBorder="1" applyAlignment="1">
      <alignment horizontal="center" vertical="top" wrapText="1"/>
    </xf>
    <xf numFmtId="0" fontId="3" fillId="9" borderId="35" xfId="0" applyFont="1" applyFill="1" applyBorder="1" applyAlignment="1">
      <alignment horizontal="center" vertical="top" wrapText="1"/>
    </xf>
    <xf numFmtId="0" fontId="3" fillId="9" borderId="36" xfId="0" applyFont="1" applyFill="1" applyBorder="1" applyAlignment="1">
      <alignment horizontal="center" vertical="top" wrapText="1"/>
    </xf>
    <xf numFmtId="0" fontId="9" fillId="9" borderId="0" xfId="0" applyFont="1" applyFill="1"/>
    <xf numFmtId="0" fontId="0" fillId="9" borderId="12" xfId="0" applyFill="1" applyBorder="1" applyProtection="1">
      <protection locked="0"/>
    </xf>
    <xf numFmtId="0" fontId="0" fillId="9" borderId="15" xfId="0" applyFill="1" applyBorder="1" applyProtection="1">
      <protection locked="0"/>
    </xf>
    <xf numFmtId="0" fontId="0" fillId="9" borderId="18" xfId="0" applyFill="1" applyBorder="1" applyProtection="1">
      <protection locked="0"/>
    </xf>
    <xf numFmtId="0" fontId="0" fillId="9" borderId="13" xfId="0" applyFill="1" applyBorder="1" applyAlignment="1" applyProtection="1">
      <alignment horizontal="center"/>
      <protection locked="0"/>
    </xf>
    <xf numFmtId="0" fontId="0" fillId="9" borderId="14" xfId="0" applyFill="1" applyBorder="1" applyProtection="1">
      <protection locked="0"/>
    </xf>
    <xf numFmtId="0" fontId="0" fillId="9" borderId="16" xfId="0" applyFill="1" applyBorder="1" applyAlignment="1" applyProtection="1">
      <alignment horizontal="center"/>
      <protection locked="0"/>
    </xf>
    <xf numFmtId="0" fontId="0" fillId="9" borderId="17" xfId="0" applyFill="1" applyBorder="1" applyProtection="1">
      <protection locked="0"/>
    </xf>
    <xf numFmtId="0" fontId="0" fillId="9" borderId="19" xfId="0" applyFill="1" applyBorder="1" applyAlignment="1" applyProtection="1">
      <alignment horizontal="center"/>
      <protection locked="0"/>
    </xf>
    <xf numFmtId="0" fontId="0" fillId="9" borderId="20" xfId="0" applyFill="1" applyBorder="1" applyProtection="1">
      <protection locked="0"/>
    </xf>
  </cellXfs>
  <cellStyles count="2">
    <cellStyle name="Normal" xfId="0" builtinId="0" customBuiltin="1"/>
    <cellStyle name="Title" xfId="1" builtinId="15" customBuiltin="1"/>
  </cellStyles>
  <dxfs count="25">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2" defaultPivotStyle="PivotStyleLight16"/>
  <colors>
    <mruColors>
      <color rgb="FFFF505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tabSelected="1" zoomScale="85" zoomScaleNormal="85" workbookViewId="0">
      <selection activeCell="E15" sqref="E15"/>
    </sheetView>
  </sheetViews>
  <sheetFormatPr defaultRowHeight="16.5" x14ac:dyDescent="0.35"/>
  <cols>
    <col min="1" max="1" width="5.69921875" style="14" customWidth="1"/>
    <col min="2" max="2" width="30.69921875" style="14" customWidth="1"/>
    <col min="3" max="4" width="5.69921875" style="14" customWidth="1"/>
    <col min="5" max="5" width="30.69921875" style="14" customWidth="1"/>
    <col min="6" max="7" width="5.69921875" style="14" customWidth="1"/>
    <col min="8" max="8" width="30.69921875" style="14" customWidth="1"/>
    <col min="9" max="10" width="5.69921875" style="14" customWidth="1"/>
    <col min="11" max="11" width="30.69921875" style="14" customWidth="1"/>
    <col min="12" max="13" width="5.69921875" style="14" customWidth="1"/>
    <col min="14" max="14" width="30.69921875" style="14" customWidth="1"/>
    <col min="15" max="16" width="5.69921875" style="14" customWidth="1"/>
    <col min="17" max="16384" width="8.796875" style="14"/>
  </cols>
  <sheetData>
    <row r="1" spans="1:16" ht="23.25" x14ac:dyDescent="0.35">
      <c r="A1" s="13" t="s">
        <v>0</v>
      </c>
    </row>
    <row r="2" spans="1:16" x14ac:dyDescent="0.35">
      <c r="K2" s="58" t="s">
        <v>69</v>
      </c>
    </row>
    <row r="3" spans="1:16" ht="18" customHeight="1" x14ac:dyDescent="0.35">
      <c r="A3" s="57" t="s">
        <v>67</v>
      </c>
      <c r="B3" s="57"/>
      <c r="C3" s="57"/>
      <c r="D3" s="57"/>
      <c r="E3" s="57"/>
      <c r="F3" s="57"/>
      <c r="G3" s="57"/>
      <c r="H3" s="57"/>
      <c r="I3" s="57"/>
      <c r="J3" s="57"/>
      <c r="K3" s="62" t="s">
        <v>70</v>
      </c>
      <c r="L3" s="63"/>
      <c r="M3" s="64"/>
      <c r="N3" s="60"/>
      <c r="O3" s="60"/>
      <c r="P3" s="60"/>
    </row>
    <row r="4" spans="1:16" ht="18" customHeight="1" x14ac:dyDescent="0.35">
      <c r="A4" s="57"/>
      <c r="B4" s="57"/>
      <c r="C4" s="57"/>
      <c r="D4" s="57"/>
      <c r="E4" s="57"/>
      <c r="F4" s="57"/>
      <c r="G4" s="57"/>
      <c r="H4" s="57"/>
      <c r="I4" s="57"/>
      <c r="J4" s="57"/>
      <c r="K4" s="65"/>
      <c r="L4" s="66"/>
      <c r="M4" s="67"/>
      <c r="N4" s="60"/>
      <c r="O4" s="60"/>
      <c r="P4" s="60"/>
    </row>
    <row r="5" spans="1:16" ht="18" customHeight="1" x14ac:dyDescent="0.35">
      <c r="A5" s="57"/>
      <c r="B5" s="57"/>
      <c r="C5" s="57"/>
      <c r="D5" s="57"/>
      <c r="E5" s="57"/>
      <c r="F5" s="57"/>
      <c r="G5" s="57"/>
      <c r="H5" s="57"/>
      <c r="I5" s="57"/>
      <c r="J5" s="57"/>
      <c r="K5" s="65" t="s">
        <v>71</v>
      </c>
      <c r="L5" s="66"/>
      <c r="M5" s="67"/>
      <c r="N5" s="60"/>
      <c r="O5" s="60"/>
      <c r="P5" s="60"/>
    </row>
    <row r="6" spans="1:16" ht="18" customHeight="1" x14ac:dyDescent="0.35">
      <c r="A6" s="59"/>
      <c r="B6" s="59"/>
      <c r="C6" s="59"/>
      <c r="D6" s="59"/>
      <c r="E6" s="59"/>
      <c r="F6" s="59"/>
      <c r="G6" s="59"/>
      <c r="H6" s="59"/>
      <c r="I6" s="59"/>
      <c r="J6" s="59"/>
      <c r="K6" s="65"/>
      <c r="L6" s="66"/>
      <c r="M6" s="67"/>
      <c r="N6" s="60"/>
      <c r="O6" s="60"/>
      <c r="P6" s="60"/>
    </row>
    <row r="7" spans="1:16" ht="18" customHeight="1" x14ac:dyDescent="0.35">
      <c r="A7" s="57" t="s">
        <v>68</v>
      </c>
      <c r="B7" s="57"/>
      <c r="C7" s="57"/>
      <c r="D7" s="57"/>
      <c r="E7" s="57"/>
      <c r="F7" s="57"/>
      <c r="G7" s="57"/>
      <c r="H7" s="57"/>
      <c r="I7" s="57"/>
      <c r="J7" s="57"/>
      <c r="K7" s="68" t="s">
        <v>72</v>
      </c>
      <c r="L7" s="69"/>
      <c r="M7" s="70"/>
      <c r="N7" s="60"/>
      <c r="O7" s="60"/>
      <c r="P7" s="60"/>
    </row>
    <row r="8" spans="1:16" ht="18" customHeight="1" x14ac:dyDescent="0.35">
      <c r="A8" s="57"/>
      <c r="B8" s="57"/>
      <c r="C8" s="57"/>
      <c r="D8" s="57"/>
      <c r="E8" s="57"/>
      <c r="F8" s="57"/>
      <c r="G8" s="57"/>
      <c r="H8" s="57"/>
      <c r="I8" s="57"/>
      <c r="J8" s="57"/>
      <c r="K8" s="71"/>
      <c r="L8" s="72"/>
      <c r="M8" s="73"/>
      <c r="N8" s="60"/>
      <c r="O8" s="60"/>
      <c r="P8" s="60"/>
    </row>
    <row r="9" spans="1:16" ht="18" customHeight="1" x14ac:dyDescent="0.35">
      <c r="A9" s="57"/>
      <c r="B9" s="57"/>
      <c r="C9" s="57"/>
      <c r="D9" s="57"/>
      <c r="E9" s="57"/>
      <c r="F9" s="57"/>
      <c r="G9" s="57"/>
      <c r="H9" s="57"/>
      <c r="I9" s="57"/>
      <c r="J9" s="57"/>
      <c r="K9" s="61"/>
      <c r="L9" s="61"/>
      <c r="M9" s="61"/>
      <c r="N9" s="60"/>
      <c r="O9" s="60"/>
      <c r="P9" s="60"/>
    </row>
    <row r="10" spans="1:16" ht="18" customHeight="1" x14ac:dyDescent="0.35">
      <c r="A10" s="57"/>
      <c r="B10" s="57"/>
      <c r="C10" s="57"/>
      <c r="D10" s="57"/>
      <c r="E10" s="57"/>
      <c r="F10" s="57"/>
      <c r="G10" s="57"/>
      <c r="H10" s="57"/>
      <c r="I10" s="57"/>
      <c r="J10" s="57"/>
      <c r="K10" s="29"/>
      <c r="L10" s="29"/>
      <c r="M10" s="29"/>
      <c r="N10" s="60"/>
      <c r="O10" s="60"/>
      <c r="P10" s="60"/>
    </row>
    <row r="11" spans="1:16" ht="17.25" thickBot="1" x14ac:dyDescent="0.4"/>
    <row r="12" spans="1:16" ht="17.25" thickTop="1" x14ac:dyDescent="0.35">
      <c r="A12" s="1" t="s">
        <v>5</v>
      </c>
      <c r="B12" s="2" t="s">
        <v>1</v>
      </c>
      <c r="C12" s="2"/>
      <c r="D12" s="2"/>
      <c r="E12" s="2" t="s">
        <v>17</v>
      </c>
      <c r="F12" s="2"/>
      <c r="G12" s="2"/>
      <c r="H12" s="2" t="s">
        <v>49</v>
      </c>
      <c r="I12" s="2"/>
      <c r="J12" s="2"/>
      <c r="K12" s="2" t="s">
        <v>50</v>
      </c>
      <c r="L12" s="2"/>
      <c r="M12" s="2"/>
      <c r="N12" s="2" t="s">
        <v>61</v>
      </c>
      <c r="O12" s="2"/>
      <c r="P12" s="3"/>
    </row>
    <row r="13" spans="1:16" ht="17.25" thickBot="1" x14ac:dyDescent="0.4">
      <c r="A13" s="4"/>
      <c r="B13" s="15" t="s">
        <v>2</v>
      </c>
      <c r="C13" s="15" t="s">
        <v>3</v>
      </c>
      <c r="D13" s="16" t="s">
        <v>4</v>
      </c>
      <c r="E13" s="17" t="s">
        <v>2</v>
      </c>
      <c r="F13" s="15" t="s">
        <v>3</v>
      </c>
      <c r="G13" s="16" t="s">
        <v>4</v>
      </c>
      <c r="H13" s="17" t="s">
        <v>2</v>
      </c>
      <c r="I13" s="15" t="s">
        <v>3</v>
      </c>
      <c r="J13" s="16" t="s">
        <v>4</v>
      </c>
      <c r="K13" s="17" t="s">
        <v>2</v>
      </c>
      <c r="L13" s="15" t="s">
        <v>3</v>
      </c>
      <c r="M13" s="16" t="s">
        <v>4</v>
      </c>
      <c r="N13" s="17" t="s">
        <v>2</v>
      </c>
      <c r="O13" s="15" t="s">
        <v>3</v>
      </c>
      <c r="P13" s="16" t="s">
        <v>4</v>
      </c>
    </row>
    <row r="14" spans="1:16" ht="16.5" customHeight="1" thickTop="1" x14ac:dyDescent="0.35">
      <c r="A14" s="4"/>
      <c r="B14" s="75"/>
      <c r="C14" s="18" t="str">
        <f>IFERROR(VLOOKUP(B14,B$91:C$120,2,0),"")</f>
        <v/>
      </c>
      <c r="D14" s="78"/>
      <c r="E14" s="79"/>
      <c r="F14" s="18" t="str">
        <f>IFERROR(VLOOKUP(E14,E$91:F$120,2,0),"")</f>
        <v/>
      </c>
      <c r="G14" s="78"/>
      <c r="H14" s="79"/>
      <c r="I14" s="18" t="str">
        <f>IFERROR(VLOOKUP(H14,H$91:I$119,2,0),"")</f>
        <v/>
      </c>
      <c r="J14" s="78"/>
      <c r="K14" s="79"/>
      <c r="L14" s="18" t="str">
        <f>IFERROR(VLOOKUP(K14,K$91:L$120,2,0),"")</f>
        <v/>
      </c>
      <c r="M14" s="78"/>
      <c r="N14" s="79"/>
      <c r="O14" s="18" t="str">
        <f>IFERROR(VLOOKUP(N14,N$91:O$120,2,0),"")</f>
        <v/>
      </c>
      <c r="P14" s="78"/>
    </row>
    <row r="15" spans="1:16" x14ac:dyDescent="0.35">
      <c r="A15" s="4"/>
      <c r="B15" s="76"/>
      <c r="C15" s="19" t="str">
        <f>IFERROR(VLOOKUP(B15,B$91:C$120,2,0),"")</f>
        <v/>
      </c>
      <c r="D15" s="80"/>
      <c r="E15" s="81"/>
      <c r="F15" s="19" t="str">
        <f>IFERROR(VLOOKUP(E15,E$91:F$120,2,0),"")</f>
        <v/>
      </c>
      <c r="G15" s="80"/>
      <c r="H15" s="81"/>
      <c r="I15" s="19" t="str">
        <f>IFERROR(VLOOKUP(H15,H$91:I$119,2,0),"")</f>
        <v/>
      </c>
      <c r="J15" s="80"/>
      <c r="K15" s="81"/>
      <c r="L15" s="19" t="str">
        <f>IFERROR(VLOOKUP(K15,K$91:L$120,2,0),"")</f>
        <v/>
      </c>
      <c r="M15" s="80"/>
      <c r="N15" s="81"/>
      <c r="O15" s="19" t="str">
        <f>IFERROR(VLOOKUP(N15,N$91:O$120,2,0),"")</f>
        <v/>
      </c>
      <c r="P15" s="80"/>
    </row>
    <row r="16" spans="1:16" x14ac:dyDescent="0.35">
      <c r="A16" s="4"/>
      <c r="B16" s="76"/>
      <c r="C16" s="19" t="str">
        <f>IFERROR(VLOOKUP(B16,B$91:C$120,2,0),"")</f>
        <v/>
      </c>
      <c r="D16" s="80"/>
      <c r="E16" s="81"/>
      <c r="F16" s="19" t="str">
        <f>IFERROR(VLOOKUP(E16,E$91:F$120,2,0),"")</f>
        <v/>
      </c>
      <c r="G16" s="80"/>
      <c r="H16" s="81"/>
      <c r="I16" s="19" t="str">
        <f>IFERROR(VLOOKUP(H16,H$91:I$119,2,0),"")</f>
        <v/>
      </c>
      <c r="J16" s="80"/>
      <c r="K16" s="81"/>
      <c r="L16" s="19" t="str">
        <f>IFERROR(VLOOKUP(K16,K$91:L$120,2,0),"")</f>
        <v/>
      </c>
      <c r="M16" s="80"/>
      <c r="N16" s="81"/>
      <c r="O16" s="19" t="str">
        <f>IFERROR(VLOOKUP(N16,N$91:O$120,2,0),"")</f>
        <v/>
      </c>
      <c r="P16" s="80"/>
    </row>
    <row r="17" spans="1:16" x14ac:dyDescent="0.35">
      <c r="A17" s="4"/>
      <c r="B17" s="76"/>
      <c r="C17" s="19" t="str">
        <f>IFERROR(VLOOKUP(B17,B$91:C$120,2,0),"")</f>
        <v/>
      </c>
      <c r="D17" s="80"/>
      <c r="E17" s="81"/>
      <c r="F17" s="19" t="str">
        <f>IFERROR(VLOOKUP(E17,E$91:F$120,2,0),"")</f>
        <v/>
      </c>
      <c r="G17" s="80"/>
      <c r="H17" s="81"/>
      <c r="I17" s="19" t="str">
        <f>IFERROR(VLOOKUP(H17,H$91:I$119,2,0),"")</f>
        <v/>
      </c>
      <c r="J17" s="80"/>
      <c r="K17" s="81"/>
      <c r="L17" s="19" t="str">
        <f>IFERROR(VLOOKUP(K17,K$91:L$120,2,0),"")</f>
        <v/>
      </c>
      <c r="M17" s="80"/>
      <c r="N17" s="81"/>
      <c r="O17" s="19" t="str">
        <f>IFERROR(VLOOKUP(N17,N$91:O$120,2,0),"")</f>
        <v/>
      </c>
      <c r="P17" s="80"/>
    </row>
    <row r="18" spans="1:16" x14ac:dyDescent="0.35">
      <c r="A18" s="4"/>
      <c r="B18" s="76"/>
      <c r="C18" s="19" t="str">
        <f>IFERROR(VLOOKUP(B18,B$91:C$120,2,0),"")</f>
        <v/>
      </c>
      <c r="D18" s="80"/>
      <c r="E18" s="81"/>
      <c r="F18" s="19" t="str">
        <f>IFERROR(VLOOKUP(E18,E$91:F$120,2,0),"")</f>
        <v/>
      </c>
      <c r="G18" s="80"/>
      <c r="H18" s="81"/>
      <c r="I18" s="19" t="str">
        <f>IFERROR(VLOOKUP(H18,H$91:I$119,2,0),"")</f>
        <v/>
      </c>
      <c r="J18" s="80"/>
      <c r="K18" s="81"/>
      <c r="L18" s="19" t="str">
        <f>IFERROR(VLOOKUP(K18,K$91:L$120,2,0),"")</f>
        <v/>
      </c>
      <c r="M18" s="80"/>
      <c r="N18" s="81"/>
      <c r="O18" s="19" t="str">
        <f>IFERROR(VLOOKUP(N18,N$91:O$120,2,0),"")</f>
        <v/>
      </c>
      <c r="P18" s="80"/>
    </row>
    <row r="19" spans="1:16" ht="17.25" thickBot="1" x14ac:dyDescent="0.4">
      <c r="A19" s="4"/>
      <c r="B19" s="77"/>
      <c r="C19" s="20" t="str">
        <f>IFERROR(VLOOKUP(B19,B$91:C$120,2,0),"")</f>
        <v/>
      </c>
      <c r="D19" s="82"/>
      <c r="E19" s="83"/>
      <c r="F19" s="20" t="str">
        <f>IFERROR(VLOOKUP(E19,E$91:F$120,2,0),"")</f>
        <v/>
      </c>
      <c r="G19" s="82"/>
      <c r="H19" s="83"/>
      <c r="I19" s="20" t="str">
        <f>IFERROR(VLOOKUP(H19,H$91:I$119,2,0),"")</f>
        <v/>
      </c>
      <c r="J19" s="82"/>
      <c r="K19" s="83"/>
      <c r="L19" s="20" t="str">
        <f>IFERROR(VLOOKUP(K19,K$91:L$120,2,0),"")</f>
        <v/>
      </c>
      <c r="M19" s="82"/>
      <c r="N19" s="83"/>
      <c r="O19" s="20" t="str">
        <f>IFERROR(VLOOKUP(N19,N$91:O$120,2,0),"")</f>
        <v/>
      </c>
      <c r="P19" s="82"/>
    </row>
    <row r="20" spans="1:16" ht="17.25" thickTop="1" x14ac:dyDescent="0.35">
      <c r="A20" s="5">
        <f>SUM(C20,F20,I20,L20,O20)</f>
        <v>0</v>
      </c>
      <c r="B20" s="21" t="s">
        <v>6</v>
      </c>
      <c r="C20" s="22">
        <f>SUMIF(D14:D19,"ja",C14:C19)</f>
        <v>0</v>
      </c>
      <c r="D20" s="23">
        <f>COUNTA(D14:D19)</f>
        <v>0</v>
      </c>
      <c r="E20" s="24" t="s">
        <v>6</v>
      </c>
      <c r="F20" s="22">
        <f>SUMIF(G14:G19,"ja",F14:F19)</f>
        <v>0</v>
      </c>
      <c r="G20" s="23">
        <f>COUNTA(G14:G19)</f>
        <v>0</v>
      </c>
      <c r="H20" s="24" t="s">
        <v>6</v>
      </c>
      <c r="I20" s="22">
        <f>SUMIF(J14:J19,"ja",I14:I19)</f>
        <v>0</v>
      </c>
      <c r="J20" s="23">
        <f>COUNTA(J14:J19)</f>
        <v>0</v>
      </c>
      <c r="K20" s="24" t="s">
        <v>6</v>
      </c>
      <c r="L20" s="22">
        <f>SUMIF(M14:M19,"ja",L14:L19)</f>
        <v>0</v>
      </c>
      <c r="M20" s="23">
        <f>COUNTA(M14:M19)</f>
        <v>0</v>
      </c>
      <c r="N20" s="24" t="s">
        <v>6</v>
      </c>
      <c r="O20" s="22">
        <f>SUMIF(P14:P19,"ja",O14:O19)</f>
        <v>0</v>
      </c>
      <c r="P20" s="23">
        <f>COUNTA(P14:P19)</f>
        <v>0</v>
      </c>
    </row>
    <row r="21" spans="1:16" ht="17.25" thickBot="1" x14ac:dyDescent="0.4">
      <c r="A21" s="6">
        <f>SUM(C21,F21,I21,L21,O21)</f>
        <v>0</v>
      </c>
      <c r="B21" s="25" t="s">
        <v>7</v>
      </c>
      <c r="C21" s="26">
        <f>SUM(C14:C19)</f>
        <v>0</v>
      </c>
      <c r="D21" s="27">
        <f>COUNTA(B14:B19)</f>
        <v>0</v>
      </c>
      <c r="E21" s="28" t="s">
        <v>7</v>
      </c>
      <c r="F21" s="26">
        <f>SUM(F14:F19)</f>
        <v>0</v>
      </c>
      <c r="G21" s="27">
        <f>COUNTA(E14:E19)</f>
        <v>0</v>
      </c>
      <c r="H21" s="28" t="s">
        <v>7</v>
      </c>
      <c r="I21" s="26">
        <f>SUM(I14:I19)</f>
        <v>0</v>
      </c>
      <c r="J21" s="27">
        <f>COUNTA(H14:H19)</f>
        <v>0</v>
      </c>
      <c r="K21" s="28" t="s">
        <v>7</v>
      </c>
      <c r="L21" s="26">
        <f>SUM(L14:L19)</f>
        <v>0</v>
      </c>
      <c r="M21" s="27">
        <f>COUNTA(K14:K19)</f>
        <v>0</v>
      </c>
      <c r="N21" s="28" t="s">
        <v>7</v>
      </c>
      <c r="O21" s="26">
        <f>SUM(O14:O19)</f>
        <v>0</v>
      </c>
      <c r="P21" s="27">
        <f>COUNTA(N14:N19)</f>
        <v>0</v>
      </c>
    </row>
    <row r="22" spans="1:16" ht="18" thickTop="1" thickBot="1" x14ac:dyDescent="0.4"/>
    <row r="23" spans="1:16" ht="17.25" thickTop="1" x14ac:dyDescent="0.35">
      <c r="A23" s="1" t="s">
        <v>62</v>
      </c>
      <c r="B23" s="2" t="s">
        <v>1</v>
      </c>
      <c r="C23" s="2"/>
      <c r="D23" s="2"/>
      <c r="E23" s="2" t="s">
        <v>17</v>
      </c>
      <c r="F23" s="2"/>
      <c r="G23" s="2"/>
      <c r="H23" s="2" t="s">
        <v>49</v>
      </c>
      <c r="I23" s="2"/>
      <c r="J23" s="2"/>
      <c r="K23" s="2" t="s">
        <v>50</v>
      </c>
      <c r="L23" s="2"/>
      <c r="M23" s="2"/>
      <c r="N23" s="2" t="s">
        <v>61</v>
      </c>
      <c r="O23" s="2"/>
      <c r="P23" s="3"/>
    </row>
    <row r="24" spans="1:16" ht="17.25" thickBot="1" x14ac:dyDescent="0.4">
      <c r="A24" s="4"/>
      <c r="B24" s="15" t="s">
        <v>2</v>
      </c>
      <c r="C24" s="15" t="s">
        <v>3</v>
      </c>
      <c r="D24" s="16" t="s">
        <v>4</v>
      </c>
      <c r="E24" s="17" t="s">
        <v>2</v>
      </c>
      <c r="F24" s="15" t="s">
        <v>3</v>
      </c>
      <c r="G24" s="16" t="s">
        <v>4</v>
      </c>
      <c r="H24" s="17" t="s">
        <v>2</v>
      </c>
      <c r="I24" s="15" t="s">
        <v>3</v>
      </c>
      <c r="J24" s="16" t="s">
        <v>4</v>
      </c>
      <c r="K24" s="17" t="s">
        <v>2</v>
      </c>
      <c r="L24" s="15" t="s">
        <v>3</v>
      </c>
      <c r="M24" s="16" t="s">
        <v>4</v>
      </c>
      <c r="N24" s="17" t="s">
        <v>2</v>
      </c>
      <c r="O24" s="15" t="s">
        <v>3</v>
      </c>
      <c r="P24" s="16" t="s">
        <v>4</v>
      </c>
    </row>
    <row r="25" spans="1:16" ht="16.5" customHeight="1" thickTop="1" x14ac:dyDescent="0.35">
      <c r="A25" s="4"/>
      <c r="B25" s="75"/>
      <c r="C25" s="18" t="str">
        <f>IFERROR(VLOOKUP(B25,B$91:C$120,2,0),"")</f>
        <v/>
      </c>
      <c r="D25" s="78"/>
      <c r="E25" s="79"/>
      <c r="F25" s="18" t="str">
        <f>IFERROR(VLOOKUP(E25,E$91:F$120,2,0),"")</f>
        <v/>
      </c>
      <c r="G25" s="78"/>
      <c r="H25" s="79"/>
      <c r="I25" s="18" t="str">
        <f>IFERROR(VLOOKUP(H25,H$91:I$119,2,0),"")</f>
        <v/>
      </c>
      <c r="J25" s="78"/>
      <c r="K25" s="79"/>
      <c r="L25" s="18" t="str">
        <f>IFERROR(VLOOKUP(K25,K$91:L$120,2,0),"")</f>
        <v/>
      </c>
      <c r="M25" s="78"/>
      <c r="N25" s="79"/>
      <c r="O25" s="18" t="str">
        <f>IFERROR(VLOOKUP(N25,N$91:O$120,2,0),"")</f>
        <v/>
      </c>
      <c r="P25" s="78"/>
    </row>
    <row r="26" spans="1:16" x14ac:dyDescent="0.35">
      <c r="A26" s="4"/>
      <c r="B26" s="76"/>
      <c r="C26" s="19" t="str">
        <f>IFERROR(VLOOKUP(B26,B$91:C$120,2,0),"")</f>
        <v/>
      </c>
      <c r="D26" s="80"/>
      <c r="E26" s="81"/>
      <c r="F26" s="19" t="str">
        <f>IFERROR(VLOOKUP(E26,E$91:F$120,2,0),"")</f>
        <v/>
      </c>
      <c r="G26" s="80"/>
      <c r="H26" s="81"/>
      <c r="I26" s="19" t="str">
        <f>IFERROR(VLOOKUP(H26,H$91:I$119,2,0),"")</f>
        <v/>
      </c>
      <c r="J26" s="80"/>
      <c r="K26" s="81"/>
      <c r="L26" s="19" t="str">
        <f>IFERROR(VLOOKUP(K26,K$91:L$120,2,0),"")</f>
        <v/>
      </c>
      <c r="M26" s="80"/>
      <c r="N26" s="81"/>
      <c r="O26" s="19" t="str">
        <f>IFERROR(VLOOKUP(N26,N$91:O$120,2,0),"")</f>
        <v/>
      </c>
      <c r="P26" s="80"/>
    </row>
    <row r="27" spans="1:16" x14ac:dyDescent="0.35">
      <c r="A27" s="4"/>
      <c r="B27" s="76"/>
      <c r="C27" s="19" t="str">
        <f>IFERROR(VLOOKUP(B27,B$91:C$120,2,0),"")</f>
        <v/>
      </c>
      <c r="D27" s="80"/>
      <c r="E27" s="81"/>
      <c r="F27" s="19" t="str">
        <f>IFERROR(VLOOKUP(E27,E$91:F$120,2,0),"")</f>
        <v/>
      </c>
      <c r="G27" s="80"/>
      <c r="H27" s="81"/>
      <c r="I27" s="19" t="str">
        <f>IFERROR(VLOOKUP(H27,H$91:I$119,2,0),"")</f>
        <v/>
      </c>
      <c r="J27" s="80"/>
      <c r="K27" s="81"/>
      <c r="L27" s="19" t="str">
        <f>IFERROR(VLOOKUP(K27,K$91:L$120,2,0),"")</f>
        <v/>
      </c>
      <c r="M27" s="80"/>
      <c r="N27" s="81"/>
      <c r="O27" s="19" t="str">
        <f>IFERROR(VLOOKUP(N27,N$91:O$120,2,0),"")</f>
        <v/>
      </c>
      <c r="P27" s="80"/>
    </row>
    <row r="28" spans="1:16" x14ac:dyDescent="0.35">
      <c r="A28" s="4"/>
      <c r="B28" s="76"/>
      <c r="C28" s="19" t="str">
        <f>IFERROR(VLOOKUP(B28,B$91:C$120,2,0),"")</f>
        <v/>
      </c>
      <c r="D28" s="80"/>
      <c r="E28" s="81"/>
      <c r="F28" s="19" t="str">
        <f>IFERROR(VLOOKUP(E28,E$91:F$120,2,0),"")</f>
        <v/>
      </c>
      <c r="G28" s="80"/>
      <c r="H28" s="81"/>
      <c r="I28" s="19" t="str">
        <f>IFERROR(VLOOKUP(H28,H$91:I$119,2,0),"")</f>
        <v/>
      </c>
      <c r="J28" s="80"/>
      <c r="K28" s="81"/>
      <c r="L28" s="19" t="str">
        <f>IFERROR(VLOOKUP(K28,K$91:L$120,2,0),"")</f>
        <v/>
      </c>
      <c r="M28" s="80"/>
      <c r="N28" s="81"/>
      <c r="O28" s="19" t="str">
        <f>IFERROR(VLOOKUP(N28,N$91:O$120,2,0),"")</f>
        <v/>
      </c>
      <c r="P28" s="80"/>
    </row>
    <row r="29" spans="1:16" x14ac:dyDescent="0.35">
      <c r="A29" s="4"/>
      <c r="B29" s="76"/>
      <c r="C29" s="19" t="str">
        <f>IFERROR(VLOOKUP(B29,B$91:C$120,2,0),"")</f>
        <v/>
      </c>
      <c r="D29" s="80"/>
      <c r="E29" s="81"/>
      <c r="F29" s="19" t="str">
        <f>IFERROR(VLOOKUP(E29,E$91:F$120,2,0),"")</f>
        <v/>
      </c>
      <c r="G29" s="80"/>
      <c r="H29" s="81"/>
      <c r="I29" s="19" t="str">
        <f>IFERROR(VLOOKUP(H29,H$91:I$119,2,0),"")</f>
        <v/>
      </c>
      <c r="J29" s="80"/>
      <c r="K29" s="81"/>
      <c r="L29" s="19" t="str">
        <f>IFERROR(VLOOKUP(K29,K$91:L$120,2,0),"")</f>
        <v/>
      </c>
      <c r="M29" s="80"/>
      <c r="N29" s="81"/>
      <c r="O29" s="19" t="str">
        <f>IFERROR(VLOOKUP(N29,N$91:O$120,2,0),"")</f>
        <v/>
      </c>
      <c r="P29" s="80"/>
    </row>
    <row r="30" spans="1:16" ht="17.25" thickBot="1" x14ac:dyDescent="0.4">
      <c r="A30" s="4"/>
      <c r="B30" s="77"/>
      <c r="C30" s="20" t="str">
        <f>IFERROR(VLOOKUP(B30,B$91:C$120,2,0),"")</f>
        <v/>
      </c>
      <c r="D30" s="82"/>
      <c r="E30" s="83"/>
      <c r="F30" s="20" t="str">
        <f>IFERROR(VLOOKUP(E30,E$91:F$120,2,0),"")</f>
        <v/>
      </c>
      <c r="G30" s="82"/>
      <c r="H30" s="83"/>
      <c r="I30" s="20" t="str">
        <f>IFERROR(VLOOKUP(H30,H$91:I$119,2,0),"")</f>
        <v/>
      </c>
      <c r="J30" s="82"/>
      <c r="K30" s="83"/>
      <c r="L30" s="20" t="str">
        <f>IFERROR(VLOOKUP(K30,K$91:L$120,2,0),"")</f>
        <v/>
      </c>
      <c r="M30" s="82"/>
      <c r="N30" s="83"/>
      <c r="O30" s="20" t="str">
        <f>IFERROR(VLOOKUP(N30,N$91:O$120,2,0),"")</f>
        <v/>
      </c>
      <c r="P30" s="82"/>
    </row>
    <row r="31" spans="1:16" ht="17.25" thickTop="1" x14ac:dyDescent="0.35">
      <c r="A31" s="5">
        <f>SUM(C31,F31,I31,L31,O31)</f>
        <v>0</v>
      </c>
      <c r="B31" s="21" t="s">
        <v>6</v>
      </c>
      <c r="C31" s="22">
        <f>SUMIF(D25:D30,"ja",C25:C30)</f>
        <v>0</v>
      </c>
      <c r="D31" s="23">
        <f>COUNTA(D25:D30)</f>
        <v>0</v>
      </c>
      <c r="E31" s="24" t="s">
        <v>6</v>
      </c>
      <c r="F31" s="22">
        <f>SUMIF(G25:G30,"ja",F25:F30)</f>
        <v>0</v>
      </c>
      <c r="G31" s="23">
        <f>COUNTA(G25:G30)</f>
        <v>0</v>
      </c>
      <c r="H31" s="24" t="s">
        <v>6</v>
      </c>
      <c r="I31" s="22">
        <f>SUMIF(J25:J30,"ja",I25:I30)</f>
        <v>0</v>
      </c>
      <c r="J31" s="23">
        <f>COUNTA(J25:J30)</f>
        <v>0</v>
      </c>
      <c r="K31" s="24" t="s">
        <v>6</v>
      </c>
      <c r="L31" s="22">
        <f>SUMIF(M25:M30,"ja",L25:L30)</f>
        <v>0</v>
      </c>
      <c r="M31" s="23">
        <f>COUNTA(M25:M30)</f>
        <v>0</v>
      </c>
      <c r="N31" s="24" t="s">
        <v>6</v>
      </c>
      <c r="O31" s="22">
        <f>SUMIF(P25:P30,"ja",O25:O30)</f>
        <v>0</v>
      </c>
      <c r="P31" s="23">
        <f>COUNTA(P25:P30)</f>
        <v>0</v>
      </c>
    </row>
    <row r="32" spans="1:16" ht="17.25" thickBot="1" x14ac:dyDescent="0.4">
      <c r="A32" s="6">
        <f>SUM(C32,F32,I32,L32,O32)</f>
        <v>0</v>
      </c>
      <c r="B32" s="25" t="s">
        <v>7</v>
      </c>
      <c r="C32" s="26">
        <f>SUM(C25:C30)</f>
        <v>0</v>
      </c>
      <c r="D32" s="27">
        <f>COUNTA(B25:B30)</f>
        <v>0</v>
      </c>
      <c r="E32" s="28" t="s">
        <v>7</v>
      </c>
      <c r="F32" s="26">
        <f>SUM(F25:F30)</f>
        <v>0</v>
      </c>
      <c r="G32" s="27">
        <f>COUNTA(E25:E30)</f>
        <v>0</v>
      </c>
      <c r="H32" s="28" t="s">
        <v>7</v>
      </c>
      <c r="I32" s="26">
        <f>SUM(I25:I30)</f>
        <v>0</v>
      </c>
      <c r="J32" s="27">
        <f>COUNTA(H25:H30)</f>
        <v>0</v>
      </c>
      <c r="K32" s="28" t="s">
        <v>7</v>
      </c>
      <c r="L32" s="26">
        <f>SUM(L25:L30)</f>
        <v>0</v>
      </c>
      <c r="M32" s="27">
        <f>COUNTA(K25:K30)</f>
        <v>0</v>
      </c>
      <c r="N32" s="28" t="s">
        <v>7</v>
      </c>
      <c r="O32" s="26">
        <f>SUM(O25:O30)</f>
        <v>0</v>
      </c>
      <c r="P32" s="27">
        <f>COUNTA(N25:N30)</f>
        <v>0</v>
      </c>
    </row>
    <row r="33" spans="1:16" ht="18" thickTop="1" thickBot="1" x14ac:dyDescent="0.4"/>
    <row r="34" spans="1:16" ht="17.25" thickTop="1" x14ac:dyDescent="0.35">
      <c r="A34" s="1" t="s">
        <v>63</v>
      </c>
      <c r="B34" s="2" t="s">
        <v>1</v>
      </c>
      <c r="C34" s="2"/>
      <c r="D34" s="2"/>
      <c r="E34" s="2" t="s">
        <v>17</v>
      </c>
      <c r="F34" s="2"/>
      <c r="G34" s="2"/>
      <c r="H34" s="2" t="s">
        <v>49</v>
      </c>
      <c r="I34" s="2"/>
      <c r="J34" s="2"/>
      <c r="K34" s="2" t="s">
        <v>50</v>
      </c>
      <c r="L34" s="2"/>
      <c r="M34" s="2"/>
      <c r="N34" s="2" t="s">
        <v>61</v>
      </c>
      <c r="O34" s="2"/>
      <c r="P34" s="3"/>
    </row>
    <row r="35" spans="1:16" ht="17.25" thickBot="1" x14ac:dyDescent="0.4">
      <c r="A35" s="4"/>
      <c r="B35" s="15" t="s">
        <v>2</v>
      </c>
      <c r="C35" s="15" t="s">
        <v>3</v>
      </c>
      <c r="D35" s="16" t="s">
        <v>4</v>
      </c>
      <c r="E35" s="17" t="s">
        <v>2</v>
      </c>
      <c r="F35" s="15" t="s">
        <v>3</v>
      </c>
      <c r="G35" s="16" t="s">
        <v>4</v>
      </c>
      <c r="H35" s="17" t="s">
        <v>2</v>
      </c>
      <c r="I35" s="15" t="s">
        <v>3</v>
      </c>
      <c r="J35" s="16" t="s">
        <v>4</v>
      </c>
      <c r="K35" s="17" t="s">
        <v>2</v>
      </c>
      <c r="L35" s="15" t="s">
        <v>3</v>
      </c>
      <c r="M35" s="16" t="s">
        <v>4</v>
      </c>
      <c r="N35" s="17" t="s">
        <v>2</v>
      </c>
      <c r="O35" s="15" t="s">
        <v>3</v>
      </c>
      <c r="P35" s="16" t="s">
        <v>4</v>
      </c>
    </row>
    <row r="36" spans="1:16" ht="16.5" customHeight="1" thickTop="1" x14ac:dyDescent="0.35">
      <c r="A36" s="4"/>
      <c r="B36" s="75"/>
      <c r="C36" s="18" t="str">
        <f>IFERROR(VLOOKUP(B36,B$91:C$120,2,0),"")</f>
        <v/>
      </c>
      <c r="D36" s="78"/>
      <c r="E36" s="79"/>
      <c r="F36" s="18" t="str">
        <f>IFERROR(VLOOKUP(E36,E$91:F$120,2,0),"")</f>
        <v/>
      </c>
      <c r="G36" s="78"/>
      <c r="H36" s="79"/>
      <c r="I36" s="18" t="str">
        <f>IFERROR(VLOOKUP(H36,H$91:I$119,2,0),"")</f>
        <v/>
      </c>
      <c r="J36" s="78"/>
      <c r="K36" s="79"/>
      <c r="L36" s="18" t="str">
        <f>IFERROR(VLOOKUP(K36,K$91:L$120,2,0),"")</f>
        <v/>
      </c>
      <c r="M36" s="78"/>
      <c r="N36" s="79"/>
      <c r="O36" s="18" t="str">
        <f>IFERROR(VLOOKUP(N36,N$91:O$120,2,0),"")</f>
        <v/>
      </c>
      <c r="P36" s="78"/>
    </row>
    <row r="37" spans="1:16" x14ac:dyDescent="0.35">
      <c r="A37" s="4"/>
      <c r="B37" s="76"/>
      <c r="C37" s="19" t="str">
        <f>IFERROR(VLOOKUP(B37,B$91:C$120,2,0),"")</f>
        <v/>
      </c>
      <c r="D37" s="80"/>
      <c r="E37" s="81"/>
      <c r="F37" s="19" t="str">
        <f>IFERROR(VLOOKUP(E37,E$91:F$120,2,0),"")</f>
        <v/>
      </c>
      <c r="G37" s="80"/>
      <c r="H37" s="81"/>
      <c r="I37" s="19" t="str">
        <f>IFERROR(VLOOKUP(H37,H$91:I$119,2,0),"")</f>
        <v/>
      </c>
      <c r="J37" s="80"/>
      <c r="K37" s="81"/>
      <c r="L37" s="19" t="str">
        <f>IFERROR(VLOOKUP(K37,K$91:L$120,2,0),"")</f>
        <v/>
      </c>
      <c r="M37" s="80"/>
      <c r="N37" s="81"/>
      <c r="O37" s="19" t="str">
        <f>IFERROR(VLOOKUP(N37,N$91:O$120,2,0),"")</f>
        <v/>
      </c>
      <c r="P37" s="80"/>
    </row>
    <row r="38" spans="1:16" x14ac:dyDescent="0.35">
      <c r="A38" s="4"/>
      <c r="B38" s="76"/>
      <c r="C38" s="19" t="str">
        <f>IFERROR(VLOOKUP(B38,B$91:C$120,2,0),"")</f>
        <v/>
      </c>
      <c r="D38" s="80"/>
      <c r="E38" s="81"/>
      <c r="F38" s="19" t="str">
        <f>IFERROR(VLOOKUP(E38,E$91:F$120,2,0),"")</f>
        <v/>
      </c>
      <c r="G38" s="80"/>
      <c r="H38" s="81"/>
      <c r="I38" s="19" t="str">
        <f>IFERROR(VLOOKUP(H38,H$91:I$119,2,0),"")</f>
        <v/>
      </c>
      <c r="J38" s="80"/>
      <c r="K38" s="81"/>
      <c r="L38" s="19" t="str">
        <f>IFERROR(VLOOKUP(K38,K$91:L$120,2,0),"")</f>
        <v/>
      </c>
      <c r="M38" s="80"/>
      <c r="N38" s="81"/>
      <c r="O38" s="19" t="str">
        <f>IFERROR(VLOOKUP(N38,N$91:O$120,2,0),"")</f>
        <v/>
      </c>
      <c r="P38" s="80"/>
    </row>
    <row r="39" spans="1:16" x14ac:dyDescent="0.35">
      <c r="A39" s="4"/>
      <c r="B39" s="76"/>
      <c r="C39" s="19" t="str">
        <f>IFERROR(VLOOKUP(B39,B$91:C$120,2,0),"")</f>
        <v/>
      </c>
      <c r="D39" s="80"/>
      <c r="E39" s="81"/>
      <c r="F39" s="19" t="str">
        <f>IFERROR(VLOOKUP(E39,E$91:F$120,2,0),"")</f>
        <v/>
      </c>
      <c r="G39" s="80"/>
      <c r="H39" s="81"/>
      <c r="I39" s="19" t="str">
        <f>IFERROR(VLOOKUP(H39,H$91:I$119,2,0),"")</f>
        <v/>
      </c>
      <c r="J39" s="80"/>
      <c r="K39" s="81"/>
      <c r="L39" s="19" t="str">
        <f>IFERROR(VLOOKUP(K39,K$91:L$120,2,0),"")</f>
        <v/>
      </c>
      <c r="M39" s="80"/>
      <c r="N39" s="81"/>
      <c r="O39" s="19" t="str">
        <f>IFERROR(VLOOKUP(N39,N$91:O$120,2,0),"")</f>
        <v/>
      </c>
      <c r="P39" s="80"/>
    </row>
    <row r="40" spans="1:16" x14ac:dyDescent="0.35">
      <c r="A40" s="4"/>
      <c r="B40" s="76"/>
      <c r="C40" s="19" t="str">
        <f>IFERROR(VLOOKUP(B40,B$91:C$120,2,0),"")</f>
        <v/>
      </c>
      <c r="D40" s="80"/>
      <c r="E40" s="81"/>
      <c r="F40" s="19" t="str">
        <f>IFERROR(VLOOKUP(E40,E$91:F$120,2,0),"")</f>
        <v/>
      </c>
      <c r="G40" s="80"/>
      <c r="H40" s="81"/>
      <c r="I40" s="19" t="str">
        <f>IFERROR(VLOOKUP(H40,H$91:I$119,2,0),"")</f>
        <v/>
      </c>
      <c r="J40" s="80"/>
      <c r="K40" s="81"/>
      <c r="L40" s="19" t="str">
        <f>IFERROR(VLOOKUP(K40,K$91:L$120,2,0),"")</f>
        <v/>
      </c>
      <c r="M40" s="80"/>
      <c r="N40" s="81"/>
      <c r="O40" s="19" t="str">
        <f>IFERROR(VLOOKUP(N40,N$91:O$120,2,0),"")</f>
        <v/>
      </c>
      <c r="P40" s="80"/>
    </row>
    <row r="41" spans="1:16" ht="17.25" thickBot="1" x14ac:dyDescent="0.4">
      <c r="A41" s="4"/>
      <c r="B41" s="77"/>
      <c r="C41" s="20" t="str">
        <f>IFERROR(VLOOKUP(B41,B$91:C$120,2,0),"")</f>
        <v/>
      </c>
      <c r="D41" s="82"/>
      <c r="E41" s="83"/>
      <c r="F41" s="20" t="str">
        <f>IFERROR(VLOOKUP(E41,E$91:F$120,2,0),"")</f>
        <v/>
      </c>
      <c r="G41" s="82"/>
      <c r="H41" s="83"/>
      <c r="I41" s="20" t="str">
        <f>IFERROR(VLOOKUP(H41,H$91:I$119,2,0),"")</f>
        <v/>
      </c>
      <c r="J41" s="82"/>
      <c r="K41" s="83"/>
      <c r="L41" s="20" t="str">
        <f>IFERROR(VLOOKUP(K41,K$91:L$120,2,0),"")</f>
        <v/>
      </c>
      <c r="M41" s="82"/>
      <c r="N41" s="83"/>
      <c r="O41" s="20" t="str">
        <f>IFERROR(VLOOKUP(N41,N$91:O$120,2,0),"")</f>
        <v/>
      </c>
      <c r="P41" s="82"/>
    </row>
    <row r="42" spans="1:16" ht="17.25" thickTop="1" x14ac:dyDescent="0.35">
      <c r="A42" s="5">
        <f>SUM(C42,F42,I42,L42,O42)</f>
        <v>0</v>
      </c>
      <c r="B42" s="21" t="s">
        <v>6</v>
      </c>
      <c r="C42" s="22">
        <f>SUMIF(D36:D41,"ja",C36:C41)</f>
        <v>0</v>
      </c>
      <c r="D42" s="23">
        <f>COUNTA(D36:D41)</f>
        <v>0</v>
      </c>
      <c r="E42" s="24" t="s">
        <v>6</v>
      </c>
      <c r="F42" s="22">
        <f>SUMIF(G36:G41,"ja",F36:F41)</f>
        <v>0</v>
      </c>
      <c r="G42" s="23">
        <f>COUNTA(G36:G41)</f>
        <v>0</v>
      </c>
      <c r="H42" s="24" t="s">
        <v>6</v>
      </c>
      <c r="I42" s="22">
        <f>SUMIF(J36:J41,"ja",I36:I41)</f>
        <v>0</v>
      </c>
      <c r="J42" s="23">
        <f>COUNTA(J36:J41)</f>
        <v>0</v>
      </c>
      <c r="K42" s="24" t="s">
        <v>6</v>
      </c>
      <c r="L42" s="22">
        <f>SUMIF(M36:M41,"ja",L36:L41)</f>
        <v>0</v>
      </c>
      <c r="M42" s="23">
        <f>COUNTA(M36:M41)</f>
        <v>0</v>
      </c>
      <c r="N42" s="24" t="s">
        <v>6</v>
      </c>
      <c r="O42" s="22">
        <f>SUMIF(P36:P41,"ja",O36:O41)</f>
        <v>0</v>
      </c>
      <c r="P42" s="23">
        <f>COUNTA(P36:P41)</f>
        <v>0</v>
      </c>
    </row>
    <row r="43" spans="1:16" ht="17.25" thickBot="1" x14ac:dyDescent="0.4">
      <c r="A43" s="6">
        <f>SUM(C43,F43,I43,L43,O43)</f>
        <v>0</v>
      </c>
      <c r="B43" s="25" t="s">
        <v>7</v>
      </c>
      <c r="C43" s="26">
        <f>SUM(C36:C41)</f>
        <v>0</v>
      </c>
      <c r="D43" s="27">
        <f>COUNTA(B36:B41)</f>
        <v>0</v>
      </c>
      <c r="E43" s="28" t="s">
        <v>7</v>
      </c>
      <c r="F43" s="26">
        <f>SUM(F36:F41)</f>
        <v>0</v>
      </c>
      <c r="G43" s="27">
        <f>COUNTA(E36:E41)</f>
        <v>0</v>
      </c>
      <c r="H43" s="28" t="s">
        <v>7</v>
      </c>
      <c r="I43" s="26">
        <f>SUM(I36:I41)</f>
        <v>0</v>
      </c>
      <c r="J43" s="27">
        <f>COUNTA(H36:H41)</f>
        <v>0</v>
      </c>
      <c r="K43" s="28" t="s">
        <v>7</v>
      </c>
      <c r="L43" s="26">
        <f>SUM(L36:L41)</f>
        <v>0</v>
      </c>
      <c r="M43" s="27">
        <f>COUNTA(K36:K41)</f>
        <v>0</v>
      </c>
      <c r="N43" s="28" t="s">
        <v>7</v>
      </c>
      <c r="O43" s="26">
        <f>SUM(O36:O41)</f>
        <v>0</v>
      </c>
      <c r="P43" s="27">
        <f>COUNTA(N36:N41)</f>
        <v>0</v>
      </c>
    </row>
    <row r="44" spans="1:16" ht="18" thickTop="1" thickBot="1" x14ac:dyDescent="0.4"/>
    <row r="45" spans="1:16" ht="17.25" thickTop="1" x14ac:dyDescent="0.35">
      <c r="A45" s="1" t="s">
        <v>64</v>
      </c>
      <c r="B45" s="2" t="s">
        <v>1</v>
      </c>
      <c r="C45" s="2"/>
      <c r="D45" s="2"/>
      <c r="E45" s="2" t="s">
        <v>17</v>
      </c>
      <c r="F45" s="2"/>
      <c r="G45" s="2"/>
      <c r="H45" s="2" t="s">
        <v>49</v>
      </c>
      <c r="I45" s="2"/>
      <c r="J45" s="2"/>
      <c r="K45" s="2" t="s">
        <v>50</v>
      </c>
      <c r="L45" s="2"/>
      <c r="M45" s="2"/>
      <c r="N45" s="2" t="s">
        <v>61</v>
      </c>
      <c r="O45" s="2"/>
      <c r="P45" s="3"/>
    </row>
    <row r="46" spans="1:16" ht="17.25" thickBot="1" x14ac:dyDescent="0.4">
      <c r="A46" s="4"/>
      <c r="B46" s="15" t="s">
        <v>2</v>
      </c>
      <c r="C46" s="15" t="s">
        <v>3</v>
      </c>
      <c r="D46" s="16" t="s">
        <v>4</v>
      </c>
      <c r="E46" s="17" t="s">
        <v>2</v>
      </c>
      <c r="F46" s="15" t="s">
        <v>3</v>
      </c>
      <c r="G46" s="16" t="s">
        <v>4</v>
      </c>
      <c r="H46" s="17" t="s">
        <v>2</v>
      </c>
      <c r="I46" s="15" t="s">
        <v>3</v>
      </c>
      <c r="J46" s="16" t="s">
        <v>4</v>
      </c>
      <c r="K46" s="17" t="s">
        <v>2</v>
      </c>
      <c r="L46" s="15" t="s">
        <v>3</v>
      </c>
      <c r="M46" s="16" t="s">
        <v>4</v>
      </c>
      <c r="N46" s="17" t="s">
        <v>2</v>
      </c>
      <c r="O46" s="15" t="s">
        <v>3</v>
      </c>
      <c r="P46" s="16" t="s">
        <v>4</v>
      </c>
    </row>
    <row r="47" spans="1:16" ht="16.5" customHeight="1" thickTop="1" x14ac:dyDescent="0.35">
      <c r="A47" s="4"/>
      <c r="B47" s="75"/>
      <c r="C47" s="18" t="str">
        <f>IFERROR(VLOOKUP(B47,B$91:C$120,2,0),"")</f>
        <v/>
      </c>
      <c r="D47" s="78"/>
      <c r="E47" s="79"/>
      <c r="F47" s="18" t="str">
        <f>IFERROR(VLOOKUP(E47,E$91:F$120,2,0),"")</f>
        <v/>
      </c>
      <c r="G47" s="78"/>
      <c r="H47" s="79"/>
      <c r="I47" s="18" t="str">
        <f>IFERROR(VLOOKUP(H47,H$91:I$119,2,0),"")</f>
        <v/>
      </c>
      <c r="J47" s="78"/>
      <c r="K47" s="79"/>
      <c r="L47" s="18" t="str">
        <f>IFERROR(VLOOKUP(K47,K$91:L$120,2,0),"")</f>
        <v/>
      </c>
      <c r="M47" s="78"/>
      <c r="N47" s="79"/>
      <c r="O47" s="18" t="str">
        <f>IFERROR(VLOOKUP(N47,N$91:O$120,2,0),"")</f>
        <v/>
      </c>
      <c r="P47" s="78"/>
    </row>
    <row r="48" spans="1:16" x14ac:dyDescent="0.35">
      <c r="A48" s="4"/>
      <c r="B48" s="76"/>
      <c r="C48" s="19" t="str">
        <f>IFERROR(VLOOKUP(B48,B$91:C$120,2,0),"")</f>
        <v/>
      </c>
      <c r="D48" s="80"/>
      <c r="E48" s="81"/>
      <c r="F48" s="19" t="str">
        <f>IFERROR(VLOOKUP(E48,E$91:F$120,2,0),"")</f>
        <v/>
      </c>
      <c r="G48" s="80"/>
      <c r="H48" s="81"/>
      <c r="I48" s="19" t="str">
        <f>IFERROR(VLOOKUP(H48,H$91:I$119,2,0),"")</f>
        <v/>
      </c>
      <c r="J48" s="80"/>
      <c r="K48" s="81"/>
      <c r="L48" s="19" t="str">
        <f>IFERROR(VLOOKUP(K48,K$91:L$120,2,0),"")</f>
        <v/>
      </c>
      <c r="M48" s="80"/>
      <c r="N48" s="81"/>
      <c r="O48" s="19" t="str">
        <f>IFERROR(VLOOKUP(N48,N$91:O$120,2,0),"")</f>
        <v/>
      </c>
      <c r="P48" s="80"/>
    </row>
    <row r="49" spans="1:16" x14ac:dyDescent="0.35">
      <c r="A49" s="4"/>
      <c r="B49" s="76"/>
      <c r="C49" s="19" t="str">
        <f>IFERROR(VLOOKUP(B49,B$91:C$120,2,0),"")</f>
        <v/>
      </c>
      <c r="D49" s="80"/>
      <c r="E49" s="81"/>
      <c r="F49" s="19" t="str">
        <f>IFERROR(VLOOKUP(E49,E$91:F$120,2,0),"")</f>
        <v/>
      </c>
      <c r="G49" s="80"/>
      <c r="H49" s="81"/>
      <c r="I49" s="19" t="str">
        <f>IFERROR(VLOOKUP(H49,H$91:I$119,2,0),"")</f>
        <v/>
      </c>
      <c r="J49" s="80"/>
      <c r="K49" s="81"/>
      <c r="L49" s="19" t="str">
        <f>IFERROR(VLOOKUP(K49,K$91:L$120,2,0),"")</f>
        <v/>
      </c>
      <c r="M49" s="80"/>
      <c r="N49" s="81"/>
      <c r="O49" s="19" t="str">
        <f>IFERROR(VLOOKUP(N49,N$91:O$120,2,0),"")</f>
        <v/>
      </c>
      <c r="P49" s="80"/>
    </row>
    <row r="50" spans="1:16" x14ac:dyDescent="0.35">
      <c r="A50" s="4"/>
      <c r="B50" s="76"/>
      <c r="C50" s="19" t="str">
        <f>IFERROR(VLOOKUP(B50,B$91:C$120,2,0),"")</f>
        <v/>
      </c>
      <c r="D50" s="80"/>
      <c r="E50" s="81"/>
      <c r="F50" s="19" t="str">
        <f>IFERROR(VLOOKUP(E50,E$91:F$120,2,0),"")</f>
        <v/>
      </c>
      <c r="G50" s="80"/>
      <c r="H50" s="81"/>
      <c r="I50" s="19" t="str">
        <f>IFERROR(VLOOKUP(H50,H$91:I$119,2,0),"")</f>
        <v/>
      </c>
      <c r="J50" s="80"/>
      <c r="K50" s="81"/>
      <c r="L50" s="19" t="str">
        <f>IFERROR(VLOOKUP(K50,K$91:L$120,2,0),"")</f>
        <v/>
      </c>
      <c r="M50" s="80"/>
      <c r="N50" s="81"/>
      <c r="O50" s="19" t="str">
        <f>IFERROR(VLOOKUP(N50,N$91:O$120,2,0),"")</f>
        <v/>
      </c>
      <c r="P50" s="80"/>
    </row>
    <row r="51" spans="1:16" x14ac:dyDescent="0.35">
      <c r="A51" s="4"/>
      <c r="B51" s="76"/>
      <c r="C51" s="19" t="str">
        <f>IFERROR(VLOOKUP(B51,B$91:C$120,2,0),"")</f>
        <v/>
      </c>
      <c r="D51" s="80"/>
      <c r="E51" s="81"/>
      <c r="F51" s="19" t="str">
        <f>IFERROR(VLOOKUP(E51,E$91:F$120,2,0),"")</f>
        <v/>
      </c>
      <c r="G51" s="80"/>
      <c r="H51" s="81"/>
      <c r="I51" s="19" t="str">
        <f>IFERROR(VLOOKUP(H51,H$91:I$119,2,0),"")</f>
        <v/>
      </c>
      <c r="J51" s="80"/>
      <c r="K51" s="81"/>
      <c r="L51" s="19" t="str">
        <f>IFERROR(VLOOKUP(K51,K$91:L$120,2,0),"")</f>
        <v/>
      </c>
      <c r="M51" s="80"/>
      <c r="N51" s="81"/>
      <c r="O51" s="19" t="str">
        <f>IFERROR(VLOOKUP(N51,N$91:O$120,2,0),"")</f>
        <v/>
      </c>
      <c r="P51" s="80"/>
    </row>
    <row r="52" spans="1:16" ht="17.25" thickBot="1" x14ac:dyDescent="0.4">
      <c r="A52" s="4"/>
      <c r="B52" s="77"/>
      <c r="C52" s="20" t="str">
        <f>IFERROR(VLOOKUP(B52,B$91:C$120,2,0),"")</f>
        <v/>
      </c>
      <c r="D52" s="82"/>
      <c r="E52" s="83"/>
      <c r="F52" s="20" t="str">
        <f>IFERROR(VLOOKUP(E52,E$91:F$120,2,0),"")</f>
        <v/>
      </c>
      <c r="G52" s="82"/>
      <c r="H52" s="83"/>
      <c r="I52" s="20" t="str">
        <f>IFERROR(VLOOKUP(H52,H$91:I$119,2,0),"")</f>
        <v/>
      </c>
      <c r="J52" s="82"/>
      <c r="K52" s="83"/>
      <c r="L52" s="20" t="str">
        <f>IFERROR(VLOOKUP(K52,K$91:L$120,2,0),"")</f>
        <v/>
      </c>
      <c r="M52" s="82"/>
      <c r="N52" s="83"/>
      <c r="O52" s="20" t="str">
        <f>IFERROR(VLOOKUP(N52,N$91:O$120,2,0),"")</f>
        <v/>
      </c>
      <c r="P52" s="82"/>
    </row>
    <row r="53" spans="1:16" ht="17.25" thickTop="1" x14ac:dyDescent="0.35">
      <c r="A53" s="5">
        <f>SUM(C53,F53,I53,L53,O53)</f>
        <v>0</v>
      </c>
      <c r="B53" s="21" t="s">
        <v>6</v>
      </c>
      <c r="C53" s="22">
        <f>SUMIF(D47:D52,"ja",C47:C52)</f>
        <v>0</v>
      </c>
      <c r="D53" s="23">
        <f>COUNTA(D47:D52)</f>
        <v>0</v>
      </c>
      <c r="E53" s="24" t="s">
        <v>6</v>
      </c>
      <c r="F53" s="22">
        <f>SUMIF(G47:G52,"ja",F47:F52)</f>
        <v>0</v>
      </c>
      <c r="G53" s="23">
        <f>COUNTA(G47:G52)</f>
        <v>0</v>
      </c>
      <c r="H53" s="24" t="s">
        <v>6</v>
      </c>
      <c r="I53" s="22">
        <f>SUMIF(J47:J52,"ja",I47:I52)</f>
        <v>0</v>
      </c>
      <c r="J53" s="23">
        <f>COUNTA(J47:J52)</f>
        <v>0</v>
      </c>
      <c r="K53" s="24" t="s">
        <v>6</v>
      </c>
      <c r="L53" s="22">
        <f>SUMIF(M47:M52,"ja",L47:L52)</f>
        <v>0</v>
      </c>
      <c r="M53" s="23">
        <f>COUNTA(M47:M52)</f>
        <v>0</v>
      </c>
      <c r="N53" s="24" t="s">
        <v>6</v>
      </c>
      <c r="O53" s="22">
        <f>SUMIF(P47:P52,"ja",O47:O52)</f>
        <v>0</v>
      </c>
      <c r="P53" s="23">
        <f>COUNTA(P47:P52)</f>
        <v>0</v>
      </c>
    </row>
    <row r="54" spans="1:16" ht="17.25" thickBot="1" x14ac:dyDescent="0.4">
      <c r="A54" s="6">
        <f>SUM(C54,F54,I54,L54,O54)</f>
        <v>0</v>
      </c>
      <c r="B54" s="25" t="s">
        <v>7</v>
      </c>
      <c r="C54" s="26">
        <f>SUM(C47:C52)</f>
        <v>0</v>
      </c>
      <c r="D54" s="27">
        <f>COUNTA(B47:B52)</f>
        <v>0</v>
      </c>
      <c r="E54" s="28" t="s">
        <v>7</v>
      </c>
      <c r="F54" s="26">
        <f>SUM(F47:F52)</f>
        <v>0</v>
      </c>
      <c r="G54" s="27">
        <f>COUNTA(E47:E52)</f>
        <v>0</v>
      </c>
      <c r="H54" s="28" t="s">
        <v>7</v>
      </c>
      <c r="I54" s="26">
        <f>SUM(I47:I52)</f>
        <v>0</v>
      </c>
      <c r="J54" s="27">
        <f>COUNTA(H47:H52)</f>
        <v>0</v>
      </c>
      <c r="K54" s="28" t="s">
        <v>7</v>
      </c>
      <c r="L54" s="26">
        <f>SUM(L47:L52)</f>
        <v>0</v>
      </c>
      <c r="M54" s="27">
        <f>COUNTA(K47:K52)</f>
        <v>0</v>
      </c>
      <c r="N54" s="28" t="s">
        <v>7</v>
      </c>
      <c r="O54" s="26">
        <f>SUM(O47:O52)</f>
        <v>0</v>
      </c>
      <c r="P54" s="27">
        <f>COUNTA(N47:N52)</f>
        <v>0</v>
      </c>
    </row>
    <row r="55" spans="1:16" ht="18" thickTop="1" thickBot="1" x14ac:dyDescent="0.4"/>
    <row r="56" spans="1:16" ht="17.25" thickTop="1" x14ac:dyDescent="0.35">
      <c r="A56" s="1" t="s">
        <v>65</v>
      </c>
      <c r="B56" s="2" t="s">
        <v>1</v>
      </c>
      <c r="C56" s="2"/>
      <c r="D56" s="2"/>
      <c r="E56" s="2" t="s">
        <v>17</v>
      </c>
      <c r="F56" s="2"/>
      <c r="G56" s="2"/>
      <c r="H56" s="2" t="s">
        <v>49</v>
      </c>
      <c r="I56" s="2"/>
      <c r="J56" s="2"/>
      <c r="K56" s="2" t="s">
        <v>50</v>
      </c>
      <c r="L56" s="2"/>
      <c r="M56" s="2"/>
      <c r="N56" s="2" t="s">
        <v>61</v>
      </c>
      <c r="O56" s="2"/>
      <c r="P56" s="3"/>
    </row>
    <row r="57" spans="1:16" ht="17.25" thickBot="1" x14ac:dyDescent="0.4">
      <c r="A57" s="4"/>
      <c r="B57" s="15" t="s">
        <v>2</v>
      </c>
      <c r="C57" s="15" t="s">
        <v>3</v>
      </c>
      <c r="D57" s="16" t="s">
        <v>4</v>
      </c>
      <c r="E57" s="17" t="s">
        <v>2</v>
      </c>
      <c r="F57" s="15" t="s">
        <v>3</v>
      </c>
      <c r="G57" s="16" t="s">
        <v>4</v>
      </c>
      <c r="H57" s="17" t="s">
        <v>2</v>
      </c>
      <c r="I57" s="15" t="s">
        <v>3</v>
      </c>
      <c r="J57" s="16" t="s">
        <v>4</v>
      </c>
      <c r="K57" s="17" t="s">
        <v>2</v>
      </c>
      <c r="L57" s="15" t="s">
        <v>3</v>
      </c>
      <c r="M57" s="16" t="s">
        <v>4</v>
      </c>
      <c r="N57" s="17" t="s">
        <v>2</v>
      </c>
      <c r="O57" s="15" t="s">
        <v>3</v>
      </c>
      <c r="P57" s="16" t="s">
        <v>4</v>
      </c>
    </row>
    <row r="58" spans="1:16" ht="16.5" customHeight="1" thickTop="1" x14ac:dyDescent="0.35">
      <c r="A58" s="4"/>
      <c r="B58" s="75"/>
      <c r="C58" s="18" t="str">
        <f>IFERROR(VLOOKUP(B58,B$91:C$120,2,0),"")</f>
        <v/>
      </c>
      <c r="D58" s="78"/>
      <c r="E58" s="79"/>
      <c r="F58" s="18" t="str">
        <f>IFERROR(VLOOKUP(E58,E$91:F$120,2,0),"")</f>
        <v/>
      </c>
      <c r="G58" s="78"/>
      <c r="H58" s="79"/>
      <c r="I58" s="18" t="str">
        <f>IFERROR(VLOOKUP(H58,H$91:I$119,2,0),"")</f>
        <v/>
      </c>
      <c r="J58" s="78"/>
      <c r="K58" s="79"/>
      <c r="L58" s="18" t="str">
        <f>IFERROR(VLOOKUP(K58,K$91:L$120,2,0),"")</f>
        <v/>
      </c>
      <c r="M58" s="78"/>
      <c r="N58" s="79"/>
      <c r="O58" s="18" t="str">
        <f>IFERROR(VLOOKUP(N58,N$91:O$120,2,0),"")</f>
        <v/>
      </c>
      <c r="P58" s="78"/>
    </row>
    <row r="59" spans="1:16" x14ac:dyDescent="0.35">
      <c r="A59" s="4"/>
      <c r="B59" s="76"/>
      <c r="C59" s="19" t="str">
        <f>IFERROR(VLOOKUP(B59,B$91:C$120,2,0),"")</f>
        <v/>
      </c>
      <c r="D59" s="80"/>
      <c r="E59" s="81"/>
      <c r="F59" s="19" t="str">
        <f>IFERROR(VLOOKUP(E59,E$91:F$120,2,0),"")</f>
        <v/>
      </c>
      <c r="G59" s="80"/>
      <c r="H59" s="81"/>
      <c r="I59" s="19" t="str">
        <f>IFERROR(VLOOKUP(H59,H$91:I$119,2,0),"")</f>
        <v/>
      </c>
      <c r="J59" s="80"/>
      <c r="K59" s="81"/>
      <c r="L59" s="19" t="str">
        <f>IFERROR(VLOOKUP(K59,K$91:L$120,2,0),"")</f>
        <v/>
      </c>
      <c r="M59" s="80"/>
      <c r="N59" s="81"/>
      <c r="O59" s="19" t="str">
        <f>IFERROR(VLOOKUP(N59,N$91:O$120,2,0),"")</f>
        <v/>
      </c>
      <c r="P59" s="80"/>
    </row>
    <row r="60" spans="1:16" x14ac:dyDescent="0.35">
      <c r="A60" s="4"/>
      <c r="B60" s="76"/>
      <c r="C60" s="19" t="str">
        <f>IFERROR(VLOOKUP(B60,B$91:C$120,2,0),"")</f>
        <v/>
      </c>
      <c r="D60" s="80"/>
      <c r="E60" s="81"/>
      <c r="F60" s="19" t="str">
        <f>IFERROR(VLOOKUP(E60,E$91:F$120,2,0),"")</f>
        <v/>
      </c>
      <c r="G60" s="80"/>
      <c r="H60" s="81"/>
      <c r="I60" s="19" t="str">
        <f>IFERROR(VLOOKUP(H60,H$91:I$119,2,0),"")</f>
        <v/>
      </c>
      <c r="J60" s="80"/>
      <c r="K60" s="81"/>
      <c r="L60" s="19" t="str">
        <f>IFERROR(VLOOKUP(K60,K$91:L$120,2,0),"")</f>
        <v/>
      </c>
      <c r="M60" s="80"/>
      <c r="N60" s="81"/>
      <c r="O60" s="19" t="str">
        <f>IFERROR(VLOOKUP(N60,N$91:O$120,2,0),"")</f>
        <v/>
      </c>
      <c r="P60" s="80"/>
    </row>
    <row r="61" spans="1:16" x14ac:dyDescent="0.35">
      <c r="A61" s="4"/>
      <c r="B61" s="76"/>
      <c r="C61" s="19" t="str">
        <f>IFERROR(VLOOKUP(B61,B$91:C$120,2,0),"")</f>
        <v/>
      </c>
      <c r="D61" s="80"/>
      <c r="E61" s="81"/>
      <c r="F61" s="19" t="str">
        <f>IFERROR(VLOOKUP(E61,E$91:F$120,2,0),"")</f>
        <v/>
      </c>
      <c r="G61" s="80"/>
      <c r="H61" s="81"/>
      <c r="I61" s="19" t="str">
        <f>IFERROR(VLOOKUP(H61,H$91:I$119,2,0),"")</f>
        <v/>
      </c>
      <c r="J61" s="80"/>
      <c r="K61" s="81"/>
      <c r="L61" s="19" t="str">
        <f>IFERROR(VLOOKUP(K61,K$91:L$120,2,0),"")</f>
        <v/>
      </c>
      <c r="M61" s="80"/>
      <c r="N61" s="81"/>
      <c r="O61" s="19" t="str">
        <f>IFERROR(VLOOKUP(N61,N$91:O$120,2,0),"")</f>
        <v/>
      </c>
      <c r="P61" s="80"/>
    </row>
    <row r="62" spans="1:16" x14ac:dyDescent="0.35">
      <c r="A62" s="4"/>
      <c r="B62" s="76"/>
      <c r="C62" s="19" t="str">
        <f>IFERROR(VLOOKUP(B62,B$91:C$120,2,0),"")</f>
        <v/>
      </c>
      <c r="D62" s="80"/>
      <c r="E62" s="81"/>
      <c r="F62" s="19" t="str">
        <f>IFERROR(VLOOKUP(E62,E$91:F$120,2,0),"")</f>
        <v/>
      </c>
      <c r="G62" s="80"/>
      <c r="H62" s="81"/>
      <c r="I62" s="19" t="str">
        <f>IFERROR(VLOOKUP(H62,H$91:I$119,2,0),"")</f>
        <v/>
      </c>
      <c r="J62" s="80"/>
      <c r="K62" s="81"/>
      <c r="L62" s="19" t="str">
        <f>IFERROR(VLOOKUP(K62,K$91:L$120,2,0),"")</f>
        <v/>
      </c>
      <c r="M62" s="80"/>
      <c r="N62" s="81"/>
      <c r="O62" s="19" t="str">
        <f>IFERROR(VLOOKUP(N62,N$91:O$120,2,0),"")</f>
        <v/>
      </c>
      <c r="P62" s="80"/>
    </row>
    <row r="63" spans="1:16" ht="17.25" thickBot="1" x14ac:dyDescent="0.4">
      <c r="A63" s="4"/>
      <c r="B63" s="77"/>
      <c r="C63" s="20" t="str">
        <f>IFERROR(VLOOKUP(B63,B$91:C$120,2,0),"")</f>
        <v/>
      </c>
      <c r="D63" s="82"/>
      <c r="E63" s="83"/>
      <c r="F63" s="20" t="str">
        <f>IFERROR(VLOOKUP(E63,E$91:F$120,2,0),"")</f>
        <v/>
      </c>
      <c r="G63" s="82"/>
      <c r="H63" s="83"/>
      <c r="I63" s="20" t="str">
        <f>IFERROR(VLOOKUP(H63,H$91:I$119,2,0),"")</f>
        <v/>
      </c>
      <c r="J63" s="82"/>
      <c r="K63" s="83"/>
      <c r="L63" s="20" t="str">
        <f>IFERROR(VLOOKUP(K63,K$91:L$120,2,0),"")</f>
        <v/>
      </c>
      <c r="M63" s="82"/>
      <c r="N63" s="83"/>
      <c r="O63" s="20" t="str">
        <f>IFERROR(VLOOKUP(N63,N$91:O$120,2,0),"")</f>
        <v/>
      </c>
      <c r="P63" s="82"/>
    </row>
    <row r="64" spans="1:16" ht="17.25" thickTop="1" x14ac:dyDescent="0.35">
      <c r="A64" s="5">
        <f>SUM(C64,F64,I64,L64,O64)</f>
        <v>0</v>
      </c>
      <c r="B64" s="21" t="s">
        <v>6</v>
      </c>
      <c r="C64" s="22">
        <f>SUMIF(D58:D63,"ja",C58:C63)</f>
        <v>0</v>
      </c>
      <c r="D64" s="23">
        <f>COUNTA(D58:D63)</f>
        <v>0</v>
      </c>
      <c r="E64" s="24" t="s">
        <v>6</v>
      </c>
      <c r="F64" s="22">
        <f>SUMIF(G58:G63,"ja",F58:F63)</f>
        <v>0</v>
      </c>
      <c r="G64" s="23">
        <f>COUNTA(G58:G63)</f>
        <v>0</v>
      </c>
      <c r="H64" s="24" t="s">
        <v>6</v>
      </c>
      <c r="I64" s="22">
        <f>SUMIF(J58:J63,"ja",I58:I63)</f>
        <v>0</v>
      </c>
      <c r="J64" s="23">
        <f>COUNTA(J58:J63)</f>
        <v>0</v>
      </c>
      <c r="K64" s="24" t="s">
        <v>6</v>
      </c>
      <c r="L64" s="22">
        <f>SUMIF(M58:M63,"ja",L58:L63)</f>
        <v>0</v>
      </c>
      <c r="M64" s="23">
        <f>COUNTA(M58:M63)</f>
        <v>0</v>
      </c>
      <c r="N64" s="24" t="s">
        <v>6</v>
      </c>
      <c r="O64" s="22">
        <f>SUMIF(P58:P63,"ja",O58:O63)</f>
        <v>0</v>
      </c>
      <c r="P64" s="23">
        <f>COUNTA(P58:P63)</f>
        <v>0</v>
      </c>
    </row>
    <row r="65" spans="1:16" ht="17.25" thickBot="1" x14ac:dyDescent="0.4">
      <c r="A65" s="6">
        <f>SUM(C65,F65,I65,L65,O65)</f>
        <v>0</v>
      </c>
      <c r="B65" s="25" t="s">
        <v>7</v>
      </c>
      <c r="C65" s="26">
        <f>SUM(C58:C63)</f>
        <v>0</v>
      </c>
      <c r="D65" s="27">
        <f>COUNTA(B58:B63)</f>
        <v>0</v>
      </c>
      <c r="E65" s="28" t="s">
        <v>7</v>
      </c>
      <c r="F65" s="26">
        <f>SUM(F58:F63)</f>
        <v>0</v>
      </c>
      <c r="G65" s="27">
        <f>COUNTA(E58:E63)</f>
        <v>0</v>
      </c>
      <c r="H65" s="28" t="s">
        <v>7</v>
      </c>
      <c r="I65" s="26">
        <f>SUM(I58:I63)</f>
        <v>0</v>
      </c>
      <c r="J65" s="27">
        <f>COUNTA(H58:H63)</f>
        <v>0</v>
      </c>
      <c r="K65" s="28" t="s">
        <v>7</v>
      </c>
      <c r="L65" s="26">
        <f>SUM(L58:L63)</f>
        <v>0</v>
      </c>
      <c r="M65" s="27">
        <f>COUNTA(K58:K63)</f>
        <v>0</v>
      </c>
      <c r="N65" s="28" t="s">
        <v>7</v>
      </c>
      <c r="O65" s="26">
        <f>SUM(O58:O63)</f>
        <v>0</v>
      </c>
      <c r="P65" s="27">
        <f>COUNTA(N58:N63)</f>
        <v>0</v>
      </c>
    </row>
    <row r="66" spans="1:16" ht="17.25" thickTop="1" x14ac:dyDescent="0.35"/>
    <row r="67" spans="1:16" x14ac:dyDescent="0.35">
      <c r="A67" s="52" t="s">
        <v>5</v>
      </c>
      <c r="B67" s="35" t="str">
        <f>IF(D91&gt;0,"",B91)</f>
        <v>Analyse module 1</v>
      </c>
      <c r="C67" s="7">
        <f>IFERROR(VLOOKUP(B67,B$91:C$119,2,0),"")</f>
        <v>3</v>
      </c>
      <c r="D67" s="34"/>
      <c r="E67" s="35" t="str">
        <f t="shared" ref="E67:E75" si="0">IF(G91&gt;0,"",E91)</f>
        <v>Analyse module 3</v>
      </c>
      <c r="F67" s="7">
        <f>IFERROR(VLOOKUP(E67,E$91:F$119,2,0),"")</f>
        <v>3</v>
      </c>
      <c r="G67" s="34"/>
      <c r="H67" s="35" t="str">
        <f t="shared" ref="H67:H86" si="1">IF(J91&gt;0,"",H91)</f>
        <v>Lineaire Algebra D1</v>
      </c>
      <c r="I67" s="7">
        <f>IFERROR(VLOOKUP(H67,H$91:I$118,2,0),"")</f>
        <v>3</v>
      </c>
      <c r="J67" s="34"/>
      <c r="K67" s="35" t="str">
        <f t="shared" ref="K67:K78" si="2">IF(M91&gt;0,"",K91)</f>
        <v>Lineaire Algebra D2</v>
      </c>
      <c r="L67" s="7">
        <f>IFERROR(VLOOKUP(K67,K$91:L$119,2,0),"")</f>
        <v>3</v>
      </c>
      <c r="M67" s="7"/>
    </row>
    <row r="68" spans="1:16" x14ac:dyDescent="0.35">
      <c r="A68" s="52"/>
      <c r="B68" s="37" t="str">
        <f t="shared" ref="B68:B75" si="3">IF(D92&gt;0,"",B92)</f>
        <v>Constructiemechanica 1</v>
      </c>
      <c r="C68" s="8">
        <f>IFERROR(VLOOKUP(B68,B$91:C$119,2,0),"")</f>
        <v>5</v>
      </c>
      <c r="D68" s="36"/>
      <c r="E68" s="37" t="str">
        <f t="shared" si="0"/>
        <v>Dynamica &amp; Modelvorming</v>
      </c>
      <c r="F68" s="8">
        <f>IFERROR(VLOOKUP(E68,E$91:F$119,2,0),"")</f>
        <v>5</v>
      </c>
      <c r="G68" s="36"/>
      <c r="H68" s="37" t="str">
        <f t="shared" si="1"/>
        <v>Constructiemechanica 2</v>
      </c>
      <c r="I68" s="8">
        <f>IFERROR(VLOOKUP(H68,H$91:I$118,2,0),"")</f>
        <v>5</v>
      </c>
      <c r="J68" s="36"/>
      <c r="K68" s="37" t="str">
        <f t="shared" si="2"/>
        <v>Ontwerpen van Constructies &amp; Funderingen 1</v>
      </c>
      <c r="L68" s="8">
        <f>IFERROR(VLOOKUP(K68,K$91:L$119,2,0),"")</f>
        <v>5</v>
      </c>
      <c r="M68" s="8"/>
    </row>
    <row r="69" spans="1:16" x14ac:dyDescent="0.35">
      <c r="A69" s="52"/>
      <c r="B69" s="39" t="str">
        <f t="shared" si="3"/>
        <v>Inleiding Civiele Techniek</v>
      </c>
      <c r="C69" s="10">
        <f>IFERROR(VLOOKUP(B69,B$91:C$119,2,0),"")</f>
        <v>5</v>
      </c>
      <c r="D69" s="38"/>
      <c r="E69" s="39" t="str">
        <f t="shared" si="0"/>
        <v>Integraal Ontwerpen</v>
      </c>
      <c r="F69" s="10">
        <f>IFERROR(VLOOKUP(E69,E$91:F$119,2,0),"")</f>
        <v>5</v>
      </c>
      <c r="G69" s="38"/>
      <c r="H69" s="39" t="str">
        <f t="shared" si="1"/>
        <v>Bouwmaterialen &amp; Milieu</v>
      </c>
      <c r="I69" s="10">
        <f>IFERROR(VLOOKUP(H69,H$91:I$118,2,0),"")</f>
        <v>5</v>
      </c>
      <c r="J69" s="38"/>
      <c r="K69" s="39" t="str">
        <f t="shared" si="2"/>
        <v>Transport &amp; Planning</v>
      </c>
      <c r="L69" s="10">
        <f>IFERROR(VLOOKUP(K69,K$91:L$119,2,0),"")</f>
        <v>5</v>
      </c>
      <c r="M69" s="10"/>
    </row>
    <row r="70" spans="1:16" ht="17.25" thickBot="1" x14ac:dyDescent="0.4">
      <c r="A70" s="52"/>
      <c r="B70" s="41" t="str">
        <f t="shared" si="3"/>
        <v>Bouwplaats 1-1</v>
      </c>
      <c r="C70" s="9">
        <f>IFERROR(VLOOKUP(B70,B$91:C$119,2,0),"")</f>
        <v>2</v>
      </c>
      <c r="D70" s="40"/>
      <c r="E70" s="41" t="str">
        <f t="shared" si="0"/>
        <v>Bouwplaats 1-2</v>
      </c>
      <c r="F70" s="9">
        <f>IFERROR(VLOOKUP(E70,E$91:F$119,2,0),"")</f>
        <v>2</v>
      </c>
      <c r="G70" s="40"/>
      <c r="H70" s="41" t="str">
        <f t="shared" si="1"/>
        <v>Bouwplaats 1-3</v>
      </c>
      <c r="I70" s="9">
        <f>IFERROR(VLOOKUP(H70,H$91:I$118,2,0),"")</f>
        <v>2</v>
      </c>
      <c r="J70" s="40"/>
      <c r="K70" s="41" t="str">
        <f t="shared" si="2"/>
        <v>Bouwplaats 1-4</v>
      </c>
      <c r="L70" s="9">
        <f>IFERROR(VLOOKUP(K70,K$91:L$119,2,0),"")</f>
        <v>2</v>
      </c>
      <c r="M70" s="9"/>
    </row>
    <row r="71" spans="1:16" ht="17.25" thickTop="1" x14ac:dyDescent="0.35">
      <c r="A71" s="53" t="s">
        <v>62</v>
      </c>
      <c r="B71" s="43" t="str">
        <f t="shared" si="3"/>
        <v>Differentiaalvergelijkingen</v>
      </c>
      <c r="C71" s="30">
        <f>IFERROR(VLOOKUP(B71,B$91:C$119,2,0),"")</f>
        <v>3</v>
      </c>
      <c r="D71" s="42"/>
      <c r="E71" s="43" t="str">
        <f t="shared" si="0"/>
        <v>Kansrekening &amp; Statistiek</v>
      </c>
      <c r="F71" s="30">
        <f>IFERROR(VLOOKUP(E71,E$91:F$119,2,0),"")</f>
        <v>3</v>
      </c>
      <c r="G71" s="42"/>
      <c r="H71" s="43" t="str">
        <f t="shared" si="1"/>
        <v>Dynamica van Systemen</v>
      </c>
      <c r="I71" s="30">
        <f>IFERROR(VLOOKUP(H71,H$91:I$118,2,0),"")</f>
        <v>3</v>
      </c>
      <c r="J71" s="42"/>
      <c r="K71" s="43" t="str">
        <f t="shared" si="2"/>
        <v>Numerieke Wiskunde</v>
      </c>
      <c r="L71" s="30">
        <f>IFERROR(VLOOKUP(K71,K$91:L$119,2,0),"")</f>
        <v>3</v>
      </c>
      <c r="M71" s="30"/>
    </row>
    <row r="72" spans="1:16" x14ac:dyDescent="0.35">
      <c r="A72" s="52"/>
      <c r="B72" s="37" t="str">
        <f t="shared" si="3"/>
        <v>Vloeistofmechanica</v>
      </c>
      <c r="C72" s="31">
        <f>IFERROR(VLOOKUP(B72,B$91:C$119,2,0),"")</f>
        <v>5</v>
      </c>
      <c r="D72" s="36"/>
      <c r="E72" s="37" t="str">
        <f t="shared" si="0"/>
        <v>Constructiemechanica 3</v>
      </c>
      <c r="F72" s="31">
        <f>IFERROR(VLOOKUP(E72,E$91:F$119,2,0),"")</f>
        <v>5</v>
      </c>
      <c r="G72" s="36"/>
      <c r="H72" s="37" t="str">
        <f t="shared" si="1"/>
        <v>Grondmechanica</v>
      </c>
      <c r="I72" s="31">
        <f>IFERROR(VLOOKUP(H72,H$91:I$118,2,0),"")</f>
        <v>5</v>
      </c>
      <c r="J72" s="36"/>
      <c r="K72" s="37" t="str">
        <f t="shared" si="2"/>
        <v>Waterbouwkunde</v>
      </c>
      <c r="L72" s="31">
        <f>IFERROR(VLOOKUP(K72,K$91:L$119,2,0),"")</f>
        <v>5</v>
      </c>
      <c r="M72" s="31"/>
    </row>
    <row r="73" spans="1:16" x14ac:dyDescent="0.35">
      <c r="A73" s="52"/>
      <c r="B73" s="39" t="str">
        <f t="shared" si="3"/>
        <v>Watermanagement</v>
      </c>
      <c r="C73" s="32">
        <f>IFERROR(VLOOKUP(B73,B$91:C$119,2,0),"")</f>
        <v>5</v>
      </c>
      <c r="D73" s="38"/>
      <c r="E73" s="39" t="str">
        <f t="shared" si="0"/>
        <v>Beton &amp; Staalconstructies</v>
      </c>
      <c r="F73" s="32">
        <f>IFERROR(VLOOKUP(E73,E$91:F$119,2,0),"")</f>
        <v>5</v>
      </c>
      <c r="G73" s="38"/>
      <c r="H73" s="39" t="str">
        <f t="shared" si="1"/>
        <v>Ontwerpen van Constructies &amp; Funderingen 2</v>
      </c>
      <c r="I73" s="32">
        <f>IFERROR(VLOOKUP(H73,H$91:I$118,2,0),"")</f>
        <v>5</v>
      </c>
      <c r="J73" s="38"/>
      <c r="K73" s="39" t="str">
        <f t="shared" si="2"/>
        <v>Hydrologie</v>
      </c>
      <c r="L73" s="32">
        <f>IFERROR(VLOOKUP(K73,K$91:L$119,2,0),"")</f>
        <v>5</v>
      </c>
      <c r="M73" s="32"/>
    </row>
    <row r="74" spans="1:16" ht="17.25" thickBot="1" x14ac:dyDescent="0.4">
      <c r="A74" s="54"/>
      <c r="B74" s="45" t="str">
        <f t="shared" si="3"/>
        <v>Bouwplaats 2-1</v>
      </c>
      <c r="C74" s="33">
        <f>IFERROR(VLOOKUP(B74,B$91:C$119,2,0),"")</f>
        <v>2</v>
      </c>
      <c r="D74" s="44"/>
      <c r="E74" s="45" t="str">
        <f t="shared" si="0"/>
        <v>Bouwplaats 2-2</v>
      </c>
      <c r="F74" s="33">
        <f>IFERROR(VLOOKUP(E74,E$91:F$119,2,0),"")</f>
        <v>2</v>
      </c>
      <c r="G74" s="44"/>
      <c r="H74" s="45" t="str">
        <f t="shared" si="1"/>
        <v>Bouwplaats 2-3</v>
      </c>
      <c r="I74" s="33">
        <f>IFERROR(VLOOKUP(H74,H$91:I$118,2,0),"")</f>
        <v>2</v>
      </c>
      <c r="J74" s="44"/>
      <c r="K74" s="45" t="str">
        <f t="shared" si="2"/>
        <v>Bouwplaats 2-4</v>
      </c>
      <c r="L74" s="33">
        <f>IFERROR(VLOOKUP(K74,K$91:L$119,2,0),"")</f>
        <v>2</v>
      </c>
      <c r="M74" s="33"/>
    </row>
    <row r="75" spans="1:16" ht="17.25" thickTop="1" x14ac:dyDescent="0.35">
      <c r="A75" s="52" t="s">
        <v>63</v>
      </c>
      <c r="B75" s="47" t="str">
        <f t="shared" si="3"/>
        <v>Minor 1</v>
      </c>
      <c r="C75" s="11">
        <f>IFERROR(VLOOKUP(B75,B$91:C$119,2,0),"")</f>
        <v>15</v>
      </c>
      <c r="D75" s="46"/>
      <c r="E75" s="47" t="str">
        <f t="shared" si="0"/>
        <v>Minor 2</v>
      </c>
      <c r="F75" s="11">
        <f>IFERROR(VLOOKUP(E75,E$91:F$119,2,0),"")</f>
        <v>15</v>
      </c>
      <c r="G75" s="46"/>
      <c r="H75" s="47" t="str">
        <f t="shared" si="1"/>
        <v>Surveying &amp; Mapping</v>
      </c>
      <c r="I75" s="11">
        <f>IFERROR(VLOOKUP(H75,H$91:I$118,2,0),"")</f>
        <v>4</v>
      </c>
      <c r="J75" s="46"/>
      <c r="K75" s="47" t="str">
        <f t="shared" si="2"/>
        <v>Bachelor Eindwerk</v>
      </c>
      <c r="L75" s="11">
        <f>IFERROR(VLOOKUP(K75,K$91:L$119,2,0),"")</f>
        <v>15</v>
      </c>
      <c r="M75" s="11"/>
    </row>
    <row r="76" spans="1:16" x14ac:dyDescent="0.35">
      <c r="A76" s="52"/>
      <c r="B76" s="49"/>
      <c r="D76" s="48"/>
      <c r="E76" s="49"/>
      <c r="G76" s="48"/>
      <c r="H76" s="47" t="str">
        <f t="shared" si="1"/>
        <v>Weg &amp; Railbouwkunde</v>
      </c>
      <c r="I76" s="11">
        <f>IFERROR(VLOOKUP(H76,H$91:I$118,2,0),"")</f>
        <v>4</v>
      </c>
      <c r="J76" s="46"/>
      <c r="K76" s="50" t="str">
        <f t="shared" si="2"/>
        <v>Water Management Research</v>
      </c>
      <c r="L76" s="12">
        <f>IFERROR(VLOOKUP(K76,K$91:L$119,2,0),"")</f>
        <v>4</v>
      </c>
      <c r="M76" s="12"/>
    </row>
    <row r="77" spans="1:16" x14ac:dyDescent="0.35">
      <c r="A77" s="52"/>
      <c r="B77" s="49"/>
      <c r="D77" s="48"/>
      <c r="E77" s="49"/>
      <c r="G77" s="48"/>
      <c r="H77" s="50" t="str">
        <f t="shared" si="1"/>
        <v>Open Channel Flow</v>
      </c>
      <c r="I77" s="12">
        <f>IFERROR(VLOOKUP(H77,H$91:I$118,2,0),"")</f>
        <v>4</v>
      </c>
      <c r="J77" s="51"/>
      <c r="K77" s="50" t="str">
        <f t="shared" si="2"/>
        <v>Integral Design of Infrastructure</v>
      </c>
      <c r="L77" s="12">
        <f>IFERROR(VLOOKUP(K77,K$91:L$119,2,0),"")</f>
        <v>4</v>
      </c>
      <c r="M77" s="12"/>
    </row>
    <row r="78" spans="1:16" x14ac:dyDescent="0.35">
      <c r="A78" s="52"/>
      <c r="B78" s="49"/>
      <c r="D78" s="48"/>
      <c r="E78" s="49"/>
      <c r="G78" s="48"/>
      <c r="H78" s="50" t="str">
        <f t="shared" si="1"/>
        <v>Hydraulic Structures</v>
      </c>
      <c r="I78" s="12">
        <f>IFERROR(VLOOKUP(H78,H$91:I$118,2,0),"")</f>
        <v>4</v>
      </c>
      <c r="J78" s="51"/>
      <c r="K78" s="50" t="str">
        <f t="shared" si="2"/>
        <v>Monitoring &amp; Stability of Dikes and Embankments</v>
      </c>
      <c r="L78" s="12">
        <f>IFERROR(VLOOKUP(K78,K$91:L$119,2,0),"")</f>
        <v>4</v>
      </c>
      <c r="M78" s="12"/>
    </row>
    <row r="79" spans="1:16" x14ac:dyDescent="0.35">
      <c r="A79" s="52"/>
      <c r="B79" s="49"/>
      <c r="D79" s="48"/>
      <c r="E79" s="49"/>
      <c r="G79" s="48"/>
      <c r="H79" s="50" t="str">
        <f t="shared" si="1"/>
        <v>Introduction to Water Treatment</v>
      </c>
      <c r="I79" s="12">
        <f>IFERROR(VLOOKUP(H79,H$91:I$118,2,0),"")</f>
        <v>4</v>
      </c>
      <c r="J79" s="51"/>
      <c r="K79" s="56" t="s">
        <v>66</v>
      </c>
      <c r="L79" s="55">
        <f>COUNTA(H101:H110,K100:K102)+3-COUNTA(H77:H86,K76:K78)</f>
        <v>3</v>
      </c>
      <c r="M79" s="55"/>
    </row>
    <row r="80" spans="1:16" x14ac:dyDescent="0.35">
      <c r="A80" s="52"/>
      <c r="B80" s="49"/>
      <c r="D80" s="48"/>
      <c r="E80" s="49"/>
      <c r="G80" s="48"/>
      <c r="H80" s="50" t="str">
        <f t="shared" si="1"/>
        <v>Water System Analysis</v>
      </c>
      <c r="I80" s="12">
        <f>IFERROR(VLOOKUP(H80,H$91:I$118,2,0),"")</f>
        <v>4</v>
      </c>
      <c r="J80" s="51"/>
      <c r="K80" s="56"/>
      <c r="L80" s="55"/>
      <c r="M80" s="55"/>
    </row>
    <row r="81" spans="1:16" x14ac:dyDescent="0.35">
      <c r="A81" s="52"/>
      <c r="B81" s="49"/>
      <c r="D81" s="48"/>
      <c r="E81" s="49"/>
      <c r="G81" s="48"/>
      <c r="H81" s="50" t="str">
        <f t="shared" si="1"/>
        <v>Structural Mechanics 4</v>
      </c>
      <c r="I81" s="12">
        <f>IFERROR(VLOOKUP(H81,H$91:I$118,2,0),"")</f>
        <v>4</v>
      </c>
      <c r="J81" s="51"/>
      <c r="K81" s="56"/>
      <c r="L81" s="55"/>
      <c r="M81" s="55"/>
    </row>
    <row r="82" spans="1:16" x14ac:dyDescent="0.35">
      <c r="A82" s="52"/>
      <c r="B82" s="49"/>
      <c r="D82" s="48"/>
      <c r="E82" s="49"/>
      <c r="G82" s="48"/>
      <c r="H82" s="50" t="str">
        <f t="shared" si="1"/>
        <v>Concrete Structures 2</v>
      </c>
      <c r="I82" s="12">
        <f>IFERROR(VLOOKUP(H82,H$91:I$118,2,0),"")</f>
        <v>4</v>
      </c>
      <c r="J82" s="51"/>
      <c r="K82" s="56"/>
      <c r="L82" s="55"/>
      <c r="M82" s="55"/>
    </row>
    <row r="83" spans="1:16" x14ac:dyDescent="0.35">
      <c r="A83" s="52"/>
      <c r="B83" s="49"/>
      <c r="D83" s="48"/>
      <c r="E83" s="49"/>
      <c r="G83" s="48"/>
      <c r="H83" s="50" t="str">
        <f t="shared" si="1"/>
        <v>Building Structures 1</v>
      </c>
      <c r="I83" s="12">
        <f>IFERROR(VLOOKUP(H83,H$91:I$118,2,0),"")</f>
        <v>4</v>
      </c>
      <c r="J83" s="51"/>
      <c r="K83" s="56"/>
      <c r="L83" s="55"/>
      <c r="M83" s="55"/>
    </row>
    <row r="84" spans="1:16" x14ac:dyDescent="0.35">
      <c r="A84" s="52"/>
      <c r="B84" s="49"/>
      <c r="D84" s="48"/>
      <c r="E84" s="49"/>
      <c r="G84" s="48"/>
      <c r="H84" s="50" t="str">
        <f t="shared" si="1"/>
        <v>Use of Underground Space</v>
      </c>
      <c r="I84" s="12">
        <f>IFERROR(VLOOKUP(H84,H$91:I$118,2,0),"")</f>
        <v>4</v>
      </c>
      <c r="J84" s="51"/>
      <c r="K84" s="56"/>
      <c r="L84" s="55"/>
      <c r="M84" s="55"/>
    </row>
    <row r="85" spans="1:16" x14ac:dyDescent="0.35">
      <c r="A85" s="52"/>
      <c r="B85" s="49"/>
      <c r="D85" s="48"/>
      <c r="E85" s="49"/>
      <c r="G85" s="48"/>
      <c r="H85" s="50" t="str">
        <f t="shared" si="1"/>
        <v>Mechanics &amp; Transport by Flow in Poreus Media</v>
      </c>
      <c r="I85" s="12">
        <f>IFERROR(VLOOKUP(H85,H$91:I$118,2,0),"")</f>
        <v>4</v>
      </c>
      <c r="J85" s="51"/>
      <c r="K85" s="56"/>
      <c r="L85" s="55"/>
      <c r="M85" s="55"/>
    </row>
    <row r="86" spans="1:16" x14ac:dyDescent="0.35">
      <c r="A86" s="52"/>
      <c r="B86" s="49"/>
      <c r="D86" s="48"/>
      <c r="E86" s="49"/>
      <c r="G86" s="48"/>
      <c r="H86" s="50" t="str">
        <f t="shared" si="1"/>
        <v>Geometrical Design of Roads and Railways</v>
      </c>
      <c r="I86" s="12">
        <f>IFERROR(VLOOKUP(H86,H$91:I$118,2,0),"")</f>
        <v>4</v>
      </c>
      <c r="J86" s="51"/>
      <c r="K86" s="56"/>
      <c r="L86" s="55"/>
      <c r="M86" s="55"/>
    </row>
    <row r="91" spans="1:16" x14ac:dyDescent="0.35">
      <c r="B91" s="14" t="s">
        <v>8</v>
      </c>
      <c r="C91" s="14">
        <v>3</v>
      </c>
      <c r="D91" s="14">
        <f>COUNTIFS($B$12:$B$65,B91,$D$12:$D$65,"ja")+COUNTIFS($E$12:$E$65,B91,$G$12:$G$65,"ja")+COUNTIFS($H$12:$H$65,B91,$J$12:$J$65,"ja")+COUNTIFS($K$12:$K$65,B91,$M$12:$M$65,"ja")+COUNTIFS($N$12:$N$65,B91,$P$12:$P$65,"ja")</f>
        <v>0</v>
      </c>
      <c r="E91" s="14" t="s">
        <v>19</v>
      </c>
      <c r="F91" s="14">
        <v>3</v>
      </c>
      <c r="G91" s="14">
        <f t="shared" ref="G91:G99" si="4">COUNTIFS($B$12:$B$65,E91,$D$12:$D$65,"ja")+COUNTIFS($E$12:$E$65,E91,$G$12:$G$65,"ja")+COUNTIFS($H$12:$H$65,E91,$J$12:$J$65,"ja")+COUNTIFS($K$12:$K$65,E91,$M$12:$M$65,"ja")+COUNTIFS($N$12:$N$65,E91,$P$12:$P$65,"ja")</f>
        <v>0</v>
      </c>
      <c r="H91" s="14" t="s">
        <v>29</v>
      </c>
      <c r="I91" s="14">
        <v>3</v>
      </c>
      <c r="J91" s="14">
        <f t="shared" ref="J91:J110" si="5">COUNTIFS($B$12:$B$65,H91,$D$12:$D$65,"ja")+COUNTIFS($E$12:$E$65,H91,$G$12:$G$65,"ja")+COUNTIFS($H$12:$H$65,H91,$J$12:$J$65,"ja")+COUNTIFS($K$12:$K$65,H91,$M$12:$M$65,"ja")+COUNTIFS($N$12:$N$65,H91,$P$12:$P$65,"ja")</f>
        <v>0</v>
      </c>
      <c r="K91" s="14" t="s">
        <v>51</v>
      </c>
      <c r="L91" s="14">
        <v>3</v>
      </c>
      <c r="M91" s="14">
        <f t="shared" ref="M91:M102" si="6">COUNTIFS($B$12:$B$65,K91,$D$12:$D$65,"ja")+COUNTIFS($E$12:$E$65,K91,$G$12:$G$65,"ja")+COUNTIFS($H$12:$H$65,K91,$J$12:$J$65,"ja")+COUNTIFS($K$12:$K$65,K91,$M$12:$M$65,"ja")+COUNTIFS($N$12:$N$65,K91,$P$12:$P$65,"ja")</f>
        <v>0</v>
      </c>
      <c r="N91" s="74" t="s">
        <v>51</v>
      </c>
      <c r="O91" s="74">
        <v>3</v>
      </c>
      <c r="P91" s="74"/>
    </row>
    <row r="92" spans="1:16" x14ac:dyDescent="0.35">
      <c r="B92" s="14" t="s">
        <v>9</v>
      </c>
      <c r="C92" s="14">
        <v>5</v>
      </c>
      <c r="D92" s="14">
        <f t="shared" ref="D92:D99" si="7">COUNTIFS($B$12:$B$65,B92,$D$12:$D$65,"ja")+COUNTIFS($E$12:$E$65,B92,$G$12:$G$65,"ja")+COUNTIFS($H$12:$H$65,B92,$J$12:$J$65,"ja")+COUNTIFS($K$12:$K$65,B92,$M$12:$M$65,"ja")+COUNTIFS($N$12:$N$65,B92,$P$12:$P$65,"ja")</f>
        <v>0</v>
      </c>
      <c r="E92" s="14" t="s">
        <v>20</v>
      </c>
      <c r="F92" s="14">
        <v>5</v>
      </c>
      <c r="G92" s="14">
        <f t="shared" si="4"/>
        <v>0</v>
      </c>
      <c r="H92" s="14" t="s">
        <v>30</v>
      </c>
      <c r="I92" s="14">
        <v>5</v>
      </c>
      <c r="J92" s="14">
        <f t="shared" si="5"/>
        <v>0</v>
      </c>
      <c r="K92" s="14" t="s">
        <v>52</v>
      </c>
      <c r="L92" s="14">
        <v>5</v>
      </c>
      <c r="M92" s="14">
        <f t="shared" si="6"/>
        <v>0</v>
      </c>
      <c r="N92" s="74" t="s">
        <v>52</v>
      </c>
      <c r="O92" s="74">
        <v>5</v>
      </c>
      <c r="P92" s="74"/>
    </row>
    <row r="93" spans="1:16" x14ac:dyDescent="0.35">
      <c r="B93" s="14" t="s">
        <v>10</v>
      </c>
      <c r="C93" s="14">
        <v>5</v>
      </c>
      <c r="D93" s="14">
        <f t="shared" si="7"/>
        <v>0</v>
      </c>
      <c r="E93" s="14" t="s">
        <v>21</v>
      </c>
      <c r="F93" s="14">
        <v>5</v>
      </c>
      <c r="G93" s="14">
        <f t="shared" si="4"/>
        <v>0</v>
      </c>
      <c r="H93" s="14" t="s">
        <v>31</v>
      </c>
      <c r="I93" s="14">
        <v>5</v>
      </c>
      <c r="J93" s="14">
        <f t="shared" si="5"/>
        <v>0</v>
      </c>
      <c r="K93" s="14" t="s">
        <v>53</v>
      </c>
      <c r="L93" s="14">
        <v>5</v>
      </c>
      <c r="M93" s="14">
        <f t="shared" si="6"/>
        <v>0</v>
      </c>
      <c r="N93" s="74" t="s">
        <v>53</v>
      </c>
      <c r="O93" s="74">
        <v>5</v>
      </c>
      <c r="P93" s="74"/>
    </row>
    <row r="94" spans="1:16" x14ac:dyDescent="0.35">
      <c r="B94" s="14" t="s">
        <v>11</v>
      </c>
      <c r="C94" s="14">
        <v>2</v>
      </c>
      <c r="D94" s="14">
        <f t="shared" si="7"/>
        <v>0</v>
      </c>
      <c r="E94" s="14" t="s">
        <v>22</v>
      </c>
      <c r="F94" s="14">
        <v>2</v>
      </c>
      <c r="G94" s="14">
        <f t="shared" si="4"/>
        <v>0</v>
      </c>
      <c r="H94" s="14" t="s">
        <v>32</v>
      </c>
      <c r="I94" s="14">
        <v>2</v>
      </c>
      <c r="J94" s="14">
        <f t="shared" si="5"/>
        <v>0</v>
      </c>
      <c r="K94" s="14" t="s">
        <v>54</v>
      </c>
      <c r="L94" s="14">
        <v>2</v>
      </c>
      <c r="M94" s="14">
        <f t="shared" si="6"/>
        <v>0</v>
      </c>
      <c r="N94" s="74" t="s">
        <v>54</v>
      </c>
      <c r="O94" s="74">
        <v>2</v>
      </c>
      <c r="P94" s="74"/>
    </row>
    <row r="95" spans="1:16" x14ac:dyDescent="0.35">
      <c r="B95" s="14" t="s">
        <v>12</v>
      </c>
      <c r="C95" s="14">
        <v>3</v>
      </c>
      <c r="D95" s="14">
        <f t="shared" si="7"/>
        <v>0</v>
      </c>
      <c r="E95" s="14" t="s">
        <v>23</v>
      </c>
      <c r="F95" s="14">
        <v>3</v>
      </c>
      <c r="G95" s="14">
        <f t="shared" si="4"/>
        <v>0</v>
      </c>
      <c r="H95" s="14" t="s">
        <v>33</v>
      </c>
      <c r="I95" s="14">
        <v>3</v>
      </c>
      <c r="J95" s="14">
        <f t="shared" si="5"/>
        <v>0</v>
      </c>
      <c r="K95" s="14" t="s">
        <v>28</v>
      </c>
      <c r="L95" s="14">
        <v>3</v>
      </c>
      <c r="M95" s="14">
        <f t="shared" si="6"/>
        <v>0</v>
      </c>
      <c r="N95" s="74" t="s">
        <v>28</v>
      </c>
      <c r="O95" s="74">
        <v>3</v>
      </c>
      <c r="P95" s="74"/>
    </row>
    <row r="96" spans="1:16" x14ac:dyDescent="0.35">
      <c r="B96" s="14" t="s">
        <v>13</v>
      </c>
      <c r="C96" s="14">
        <v>5</v>
      </c>
      <c r="D96" s="14">
        <f t="shared" si="7"/>
        <v>0</v>
      </c>
      <c r="E96" s="14" t="s">
        <v>24</v>
      </c>
      <c r="F96" s="14">
        <v>5</v>
      </c>
      <c r="G96" s="14">
        <f t="shared" si="4"/>
        <v>0</v>
      </c>
      <c r="H96" s="14" t="s">
        <v>34</v>
      </c>
      <c r="I96" s="14">
        <v>5</v>
      </c>
      <c r="J96" s="14">
        <f t="shared" si="5"/>
        <v>0</v>
      </c>
      <c r="K96" s="14" t="s">
        <v>55</v>
      </c>
      <c r="L96" s="14">
        <v>5</v>
      </c>
      <c r="M96" s="14">
        <f t="shared" si="6"/>
        <v>0</v>
      </c>
      <c r="N96" s="74" t="s">
        <v>55</v>
      </c>
      <c r="O96" s="74">
        <v>5</v>
      </c>
      <c r="P96" s="74"/>
    </row>
    <row r="97" spans="2:16" x14ac:dyDescent="0.35">
      <c r="B97" s="14" t="s">
        <v>14</v>
      </c>
      <c r="C97" s="14">
        <v>5</v>
      </c>
      <c r="D97" s="14">
        <f t="shared" si="7"/>
        <v>0</v>
      </c>
      <c r="E97" s="14" t="s">
        <v>25</v>
      </c>
      <c r="F97" s="14">
        <v>5</v>
      </c>
      <c r="G97" s="14">
        <f t="shared" si="4"/>
        <v>0</v>
      </c>
      <c r="H97" s="14" t="s">
        <v>35</v>
      </c>
      <c r="I97" s="14">
        <v>5</v>
      </c>
      <c r="J97" s="14">
        <f t="shared" si="5"/>
        <v>0</v>
      </c>
      <c r="K97" s="14" t="s">
        <v>56</v>
      </c>
      <c r="L97" s="14">
        <v>5</v>
      </c>
      <c r="M97" s="14">
        <f t="shared" si="6"/>
        <v>0</v>
      </c>
      <c r="N97" s="74" t="s">
        <v>56</v>
      </c>
      <c r="O97" s="74">
        <v>5</v>
      </c>
      <c r="P97" s="74"/>
    </row>
    <row r="98" spans="2:16" x14ac:dyDescent="0.35">
      <c r="B98" s="14" t="s">
        <v>15</v>
      </c>
      <c r="C98" s="14">
        <v>2</v>
      </c>
      <c r="D98" s="14">
        <f t="shared" si="7"/>
        <v>0</v>
      </c>
      <c r="E98" s="14" t="s">
        <v>26</v>
      </c>
      <c r="F98" s="14">
        <v>2</v>
      </c>
      <c r="G98" s="14">
        <f t="shared" si="4"/>
        <v>0</v>
      </c>
      <c r="H98" s="14" t="s">
        <v>36</v>
      </c>
      <c r="I98" s="14">
        <v>2</v>
      </c>
      <c r="J98" s="14">
        <f t="shared" si="5"/>
        <v>0</v>
      </c>
      <c r="K98" s="14" t="s">
        <v>57</v>
      </c>
      <c r="L98" s="14">
        <v>2</v>
      </c>
      <c r="M98" s="14">
        <f t="shared" si="6"/>
        <v>0</v>
      </c>
      <c r="N98" s="74" t="s">
        <v>57</v>
      </c>
      <c r="O98" s="74">
        <v>2</v>
      </c>
      <c r="P98" s="74"/>
    </row>
    <row r="99" spans="2:16" x14ac:dyDescent="0.35">
      <c r="B99" s="14" t="s">
        <v>18</v>
      </c>
      <c r="C99" s="14">
        <v>15</v>
      </c>
      <c r="D99" s="14">
        <f t="shared" si="7"/>
        <v>0</v>
      </c>
      <c r="E99" s="14" t="s">
        <v>27</v>
      </c>
      <c r="F99" s="14">
        <v>15</v>
      </c>
      <c r="G99" s="14">
        <f t="shared" si="4"/>
        <v>0</v>
      </c>
      <c r="H99" s="14" t="s">
        <v>37</v>
      </c>
      <c r="I99" s="14">
        <v>4</v>
      </c>
      <c r="J99" s="14">
        <f t="shared" si="5"/>
        <v>0</v>
      </c>
      <c r="K99" s="14" t="s">
        <v>16</v>
      </c>
      <c r="L99" s="14">
        <v>15</v>
      </c>
      <c r="M99" s="14">
        <f t="shared" si="6"/>
        <v>0</v>
      </c>
      <c r="N99" s="74" t="s">
        <v>16</v>
      </c>
      <c r="O99" s="74">
        <v>15</v>
      </c>
      <c r="P99" s="74"/>
    </row>
    <row r="100" spans="2:16" x14ac:dyDescent="0.35">
      <c r="B100" s="74" t="s">
        <v>16</v>
      </c>
      <c r="C100" s="74">
        <v>10</v>
      </c>
      <c r="D100" s="74"/>
      <c r="E100" s="74" t="s">
        <v>16</v>
      </c>
      <c r="F100" s="74">
        <v>10</v>
      </c>
      <c r="G100" s="74"/>
      <c r="H100" s="14" t="s">
        <v>38</v>
      </c>
      <c r="I100" s="14">
        <v>4</v>
      </c>
      <c r="J100" s="14">
        <f t="shared" si="5"/>
        <v>0</v>
      </c>
      <c r="K100" s="14" t="s">
        <v>58</v>
      </c>
      <c r="L100" s="14">
        <v>4</v>
      </c>
      <c r="M100" s="14">
        <f t="shared" si="6"/>
        <v>0</v>
      </c>
      <c r="N100" s="74" t="s">
        <v>58</v>
      </c>
      <c r="O100" s="74">
        <v>4</v>
      </c>
      <c r="P100" s="74"/>
    </row>
    <row r="101" spans="2:16" x14ac:dyDescent="0.35">
      <c r="B101" s="74"/>
      <c r="C101" s="74"/>
      <c r="D101" s="74"/>
      <c r="E101" s="74" t="s">
        <v>28</v>
      </c>
      <c r="F101" s="74">
        <v>3</v>
      </c>
      <c r="G101" s="74"/>
      <c r="H101" s="14" t="s">
        <v>39</v>
      </c>
      <c r="I101" s="14">
        <v>4</v>
      </c>
      <c r="J101" s="14">
        <f t="shared" si="5"/>
        <v>0</v>
      </c>
      <c r="K101" s="14" t="s">
        <v>59</v>
      </c>
      <c r="L101" s="14">
        <v>4</v>
      </c>
      <c r="M101" s="14">
        <f t="shared" si="6"/>
        <v>0</v>
      </c>
      <c r="N101" s="74" t="s">
        <v>59</v>
      </c>
      <c r="O101" s="74">
        <v>4</v>
      </c>
      <c r="P101" s="74"/>
    </row>
    <row r="102" spans="2:16" x14ac:dyDescent="0.35">
      <c r="B102" s="74"/>
      <c r="C102" s="74"/>
      <c r="D102" s="74"/>
      <c r="E102" s="74" t="s">
        <v>8</v>
      </c>
      <c r="F102" s="74">
        <v>3</v>
      </c>
      <c r="G102" s="74"/>
      <c r="H102" s="14" t="s">
        <v>40</v>
      </c>
      <c r="I102" s="14">
        <v>4</v>
      </c>
      <c r="J102" s="14">
        <f t="shared" si="5"/>
        <v>0</v>
      </c>
      <c r="K102" s="14" t="s">
        <v>60</v>
      </c>
      <c r="L102" s="14">
        <v>4</v>
      </c>
      <c r="M102" s="14">
        <f t="shared" si="6"/>
        <v>0</v>
      </c>
      <c r="N102" s="74" t="s">
        <v>60</v>
      </c>
      <c r="O102" s="74">
        <v>4</v>
      </c>
      <c r="P102" s="74"/>
    </row>
    <row r="103" spans="2:16" x14ac:dyDescent="0.35">
      <c r="B103" s="74"/>
      <c r="C103" s="74"/>
      <c r="D103" s="74"/>
      <c r="E103" s="74" t="s">
        <v>9</v>
      </c>
      <c r="F103" s="74">
        <v>5</v>
      </c>
      <c r="G103" s="74"/>
      <c r="H103" s="14" t="s">
        <v>41</v>
      </c>
      <c r="I103" s="14">
        <v>4</v>
      </c>
      <c r="J103" s="14">
        <f t="shared" si="5"/>
        <v>0</v>
      </c>
      <c r="K103" s="74" t="s">
        <v>29</v>
      </c>
      <c r="L103" s="74">
        <v>3</v>
      </c>
      <c r="M103" s="74"/>
    </row>
    <row r="104" spans="2:16" x14ac:dyDescent="0.35">
      <c r="B104" s="74"/>
      <c r="C104" s="74"/>
      <c r="D104" s="74"/>
      <c r="E104" s="74" t="s">
        <v>12</v>
      </c>
      <c r="F104" s="74">
        <v>3</v>
      </c>
      <c r="G104" s="74"/>
      <c r="H104" s="14" t="s">
        <v>42</v>
      </c>
      <c r="I104" s="14">
        <v>4</v>
      </c>
      <c r="J104" s="14">
        <f t="shared" si="5"/>
        <v>0</v>
      </c>
      <c r="K104" s="74" t="s">
        <v>30</v>
      </c>
      <c r="L104" s="74">
        <v>5</v>
      </c>
      <c r="M104" s="74"/>
    </row>
    <row r="105" spans="2:16" x14ac:dyDescent="0.35">
      <c r="B105" s="74"/>
      <c r="C105" s="74"/>
      <c r="D105" s="74"/>
      <c r="E105" s="74" t="s">
        <v>13</v>
      </c>
      <c r="F105" s="74">
        <v>5</v>
      </c>
      <c r="G105" s="74"/>
      <c r="H105" s="14" t="s">
        <v>43</v>
      </c>
      <c r="I105" s="14">
        <v>4</v>
      </c>
      <c r="J105" s="14">
        <f t="shared" si="5"/>
        <v>0</v>
      </c>
      <c r="K105" s="74" t="s">
        <v>33</v>
      </c>
      <c r="L105" s="74">
        <v>3</v>
      </c>
      <c r="M105" s="74"/>
    </row>
    <row r="106" spans="2:16" x14ac:dyDescent="0.35">
      <c r="B106" s="74"/>
      <c r="C106" s="74"/>
      <c r="D106" s="74"/>
      <c r="E106" s="74" t="s">
        <v>18</v>
      </c>
      <c r="F106" s="74">
        <v>15</v>
      </c>
      <c r="G106" s="74"/>
      <c r="H106" s="14" t="s">
        <v>44</v>
      </c>
      <c r="I106" s="14">
        <v>4</v>
      </c>
      <c r="J106" s="14">
        <f t="shared" si="5"/>
        <v>0</v>
      </c>
      <c r="K106" s="74" t="s">
        <v>34</v>
      </c>
      <c r="L106" s="74">
        <v>5</v>
      </c>
      <c r="M106" s="74"/>
    </row>
    <row r="107" spans="2:16" x14ac:dyDescent="0.35">
      <c r="H107" s="14" t="s">
        <v>45</v>
      </c>
      <c r="I107" s="14">
        <v>4</v>
      </c>
      <c r="J107" s="14">
        <f t="shared" si="5"/>
        <v>0</v>
      </c>
      <c r="K107" s="74" t="s">
        <v>37</v>
      </c>
      <c r="L107" s="74">
        <v>4</v>
      </c>
      <c r="M107" s="74"/>
    </row>
    <row r="108" spans="2:16" x14ac:dyDescent="0.35">
      <c r="H108" s="14" t="s">
        <v>46</v>
      </c>
      <c r="I108" s="14">
        <v>4</v>
      </c>
      <c r="J108" s="14">
        <f t="shared" si="5"/>
        <v>0</v>
      </c>
      <c r="K108" s="74" t="s">
        <v>38</v>
      </c>
      <c r="L108" s="74">
        <v>4</v>
      </c>
      <c r="M108" s="74"/>
    </row>
    <row r="109" spans="2:16" x14ac:dyDescent="0.35">
      <c r="H109" s="14" t="s">
        <v>47</v>
      </c>
      <c r="I109" s="14">
        <v>4</v>
      </c>
      <c r="J109" s="14">
        <f t="shared" si="5"/>
        <v>0</v>
      </c>
      <c r="K109" s="74" t="s">
        <v>39</v>
      </c>
      <c r="L109" s="74">
        <v>4</v>
      </c>
      <c r="M109" s="74"/>
    </row>
    <row r="110" spans="2:16" x14ac:dyDescent="0.35">
      <c r="H110" s="14" t="s">
        <v>48</v>
      </c>
      <c r="I110" s="14">
        <v>4</v>
      </c>
      <c r="J110" s="14">
        <f t="shared" si="5"/>
        <v>0</v>
      </c>
      <c r="K110" s="74" t="s">
        <v>40</v>
      </c>
      <c r="L110" s="74">
        <v>4</v>
      </c>
      <c r="M110" s="74"/>
    </row>
    <row r="111" spans="2:16" x14ac:dyDescent="0.35">
      <c r="H111" s="74" t="s">
        <v>16</v>
      </c>
      <c r="I111" s="74">
        <v>15</v>
      </c>
      <c r="J111" s="74"/>
      <c r="K111" s="74" t="s">
        <v>41</v>
      </c>
      <c r="L111" s="74">
        <v>4</v>
      </c>
      <c r="M111" s="74"/>
    </row>
    <row r="112" spans="2:16" x14ac:dyDescent="0.35">
      <c r="H112" s="74" t="s">
        <v>19</v>
      </c>
      <c r="I112" s="74">
        <v>3</v>
      </c>
      <c r="J112" s="74"/>
      <c r="K112" s="74" t="s">
        <v>42</v>
      </c>
      <c r="L112" s="74">
        <v>4</v>
      </c>
      <c r="M112" s="74"/>
    </row>
    <row r="113" spans="8:13" x14ac:dyDescent="0.35">
      <c r="H113" s="74" t="s">
        <v>20</v>
      </c>
      <c r="I113" s="74">
        <v>5</v>
      </c>
      <c r="J113" s="74"/>
      <c r="K113" s="74" t="s">
        <v>43</v>
      </c>
      <c r="L113" s="74">
        <v>4</v>
      </c>
      <c r="M113" s="74"/>
    </row>
    <row r="114" spans="8:13" x14ac:dyDescent="0.35">
      <c r="H114" s="74" t="s">
        <v>23</v>
      </c>
      <c r="I114" s="74">
        <v>3</v>
      </c>
      <c r="J114" s="74"/>
      <c r="K114" s="74" t="s">
        <v>44</v>
      </c>
      <c r="L114" s="74">
        <v>4</v>
      </c>
      <c r="M114" s="74"/>
    </row>
    <row r="115" spans="8:13" x14ac:dyDescent="0.35">
      <c r="H115" s="74" t="s">
        <v>24</v>
      </c>
      <c r="I115" s="74">
        <v>5</v>
      </c>
      <c r="J115" s="74"/>
      <c r="K115" s="74" t="s">
        <v>45</v>
      </c>
      <c r="L115" s="74">
        <v>4</v>
      </c>
      <c r="M115" s="74"/>
    </row>
    <row r="116" spans="8:13" x14ac:dyDescent="0.35">
      <c r="H116" s="74" t="s">
        <v>27</v>
      </c>
      <c r="I116" s="74">
        <v>15</v>
      </c>
      <c r="J116" s="74"/>
      <c r="K116" s="74" t="s">
        <v>46</v>
      </c>
      <c r="L116" s="74">
        <v>4</v>
      </c>
      <c r="M116" s="74"/>
    </row>
    <row r="117" spans="8:13" x14ac:dyDescent="0.35">
      <c r="H117" s="74" t="s">
        <v>28</v>
      </c>
      <c r="I117" s="74">
        <v>3</v>
      </c>
      <c r="J117" s="74"/>
      <c r="K117" s="74" t="s">
        <v>47</v>
      </c>
      <c r="L117" s="74">
        <v>4</v>
      </c>
      <c r="M117" s="74"/>
    </row>
    <row r="118" spans="8:13" x14ac:dyDescent="0.35">
      <c r="H118" s="74"/>
      <c r="I118" s="74"/>
      <c r="J118" s="74"/>
      <c r="K118" s="74" t="s">
        <v>48</v>
      </c>
      <c r="L118" s="74">
        <v>4</v>
      </c>
      <c r="M118" s="74"/>
    </row>
    <row r="119" spans="8:13" x14ac:dyDescent="0.35">
      <c r="K119" s="74"/>
      <c r="L119" s="74"/>
      <c r="M119" s="74"/>
    </row>
  </sheetData>
  <sheetProtection password="F514" sheet="1" objects="1" scenarios="1" selectLockedCells="1"/>
  <mergeCells count="15">
    <mergeCell ref="A3:J5"/>
    <mergeCell ref="A7:J10"/>
    <mergeCell ref="K3:M4"/>
    <mergeCell ref="K5:M6"/>
    <mergeCell ref="K7:M8"/>
    <mergeCell ref="A67:A70"/>
    <mergeCell ref="A71:A74"/>
    <mergeCell ref="A75:A86"/>
    <mergeCell ref="L79:M86"/>
    <mergeCell ref="K79:K86"/>
    <mergeCell ref="A12:A19"/>
    <mergeCell ref="A23:A30"/>
    <mergeCell ref="A34:A41"/>
    <mergeCell ref="A45:A52"/>
    <mergeCell ref="A56:A63"/>
  </mergeCells>
  <conditionalFormatting sqref="D14:D19">
    <cfRule type="cellIs" dxfId="24" priority="25" operator="equal">
      <formula>"ja"</formula>
    </cfRule>
  </conditionalFormatting>
  <conditionalFormatting sqref="G14:G19">
    <cfRule type="cellIs" dxfId="23" priority="24" operator="equal">
      <formula>"ja"</formula>
    </cfRule>
  </conditionalFormatting>
  <conditionalFormatting sqref="J14:J19">
    <cfRule type="cellIs" dxfId="22" priority="23" operator="equal">
      <formula>"ja"</formula>
    </cfRule>
  </conditionalFormatting>
  <conditionalFormatting sqref="M14:M19">
    <cfRule type="cellIs" dxfId="21" priority="22" operator="equal">
      <formula>"ja"</formula>
    </cfRule>
  </conditionalFormatting>
  <conditionalFormatting sqref="P14:P19">
    <cfRule type="cellIs" dxfId="20" priority="21" operator="equal">
      <formula>"ja"</formula>
    </cfRule>
  </conditionalFormatting>
  <conditionalFormatting sqref="D25:D30">
    <cfRule type="cellIs" dxfId="19" priority="20" operator="equal">
      <formula>"ja"</formula>
    </cfRule>
  </conditionalFormatting>
  <conditionalFormatting sqref="G25:G30">
    <cfRule type="cellIs" dxfId="18" priority="19" operator="equal">
      <formula>"ja"</formula>
    </cfRule>
  </conditionalFormatting>
  <conditionalFormatting sqref="J25:J30">
    <cfRule type="cellIs" dxfId="17" priority="18" operator="equal">
      <formula>"ja"</formula>
    </cfRule>
  </conditionalFormatting>
  <conditionalFormatting sqref="M25:M30">
    <cfRule type="cellIs" dxfId="16" priority="17" operator="equal">
      <formula>"ja"</formula>
    </cfRule>
  </conditionalFormatting>
  <conditionalFormatting sqref="P25:P30">
    <cfRule type="cellIs" dxfId="15" priority="16" operator="equal">
      <formula>"ja"</formula>
    </cfRule>
  </conditionalFormatting>
  <conditionalFormatting sqref="D36:D41">
    <cfRule type="cellIs" dxfId="14" priority="15" operator="equal">
      <formula>"ja"</formula>
    </cfRule>
  </conditionalFormatting>
  <conditionalFormatting sqref="G36:G41">
    <cfRule type="cellIs" dxfId="13" priority="14" operator="equal">
      <formula>"ja"</formula>
    </cfRule>
  </conditionalFormatting>
  <conditionalFormatting sqref="J36:J41">
    <cfRule type="cellIs" dxfId="12" priority="13" operator="equal">
      <formula>"ja"</formula>
    </cfRule>
  </conditionalFormatting>
  <conditionalFormatting sqref="M36:M41">
    <cfRule type="cellIs" dxfId="11" priority="12" operator="equal">
      <formula>"ja"</formula>
    </cfRule>
  </conditionalFormatting>
  <conditionalFormatting sqref="P36:P41">
    <cfRule type="cellIs" dxfId="10" priority="11" operator="equal">
      <formula>"ja"</formula>
    </cfRule>
  </conditionalFormatting>
  <conditionalFormatting sqref="D47:D52">
    <cfRule type="cellIs" dxfId="9" priority="10" operator="equal">
      <formula>"ja"</formula>
    </cfRule>
  </conditionalFormatting>
  <conditionalFormatting sqref="G47:G52">
    <cfRule type="cellIs" dxfId="8" priority="9" operator="equal">
      <formula>"ja"</formula>
    </cfRule>
  </conditionalFormatting>
  <conditionalFormatting sqref="J47:J52">
    <cfRule type="cellIs" dxfId="7" priority="8" operator="equal">
      <formula>"ja"</formula>
    </cfRule>
  </conditionalFormatting>
  <conditionalFormatting sqref="M47:M52">
    <cfRule type="cellIs" dxfId="6" priority="7" operator="equal">
      <formula>"ja"</formula>
    </cfRule>
  </conditionalFormatting>
  <conditionalFormatting sqref="P47:P52">
    <cfRule type="cellIs" dxfId="5" priority="6" operator="equal">
      <formula>"ja"</formula>
    </cfRule>
  </conditionalFormatting>
  <conditionalFormatting sqref="D58:D63">
    <cfRule type="cellIs" dxfId="4" priority="5" operator="equal">
      <formula>"ja"</formula>
    </cfRule>
  </conditionalFormatting>
  <conditionalFormatting sqref="G58:G63">
    <cfRule type="cellIs" dxfId="3" priority="4" operator="equal">
      <formula>"ja"</formula>
    </cfRule>
  </conditionalFormatting>
  <conditionalFormatting sqref="J58:J63">
    <cfRule type="cellIs" dxfId="2" priority="3" operator="equal">
      <formula>"ja"</formula>
    </cfRule>
  </conditionalFormatting>
  <conditionalFormatting sqref="M58:M63">
    <cfRule type="cellIs" dxfId="1" priority="2" operator="equal">
      <formula>"ja"</formula>
    </cfRule>
  </conditionalFormatting>
  <conditionalFormatting sqref="P58:P63">
    <cfRule type="cellIs" dxfId="0" priority="1" operator="equal">
      <formula>"ja"</formula>
    </cfRule>
  </conditionalFormatting>
  <dataValidations count="6">
    <dataValidation type="list" allowBlank="1" showInputMessage="1" showErrorMessage="1" sqref="B14:B19 B47:B52 B25:B30 B36:B41 B58:B63">
      <formula1>$B$91:$B$100</formula1>
    </dataValidation>
    <dataValidation type="list" allowBlank="1" showInputMessage="1" showErrorMessage="1" sqref="D14:D19 M14:M19 G14:G19 J14:J19 P14:P19 D25:D30 M25:M30 G25:G30 J25:J30 P25:P30 D36:D41 M36:M41 G36:G41 J36:J41 P36:P41 D47:D52 M47:M52 G47:G52 J47:J52 P47:P52 D58:D63 M58:M63 G58:G63 J58:J63 P58:P63">
      <formula1>"ja"</formula1>
    </dataValidation>
    <dataValidation type="list" allowBlank="1" showInputMessage="1" showErrorMessage="1" sqref="E14:E19 E58:E63 E47:E52 E36:E41 E25:E30">
      <formula1>$E$91:$E$106</formula1>
    </dataValidation>
    <dataValidation type="list" allowBlank="1" showInputMessage="1" showErrorMessage="1" sqref="K14:K19 K58:K63 K47:K52 K36:K41 K25:K30">
      <formula1>$K$91:$K$119</formula1>
    </dataValidation>
    <dataValidation type="list" allowBlank="1" showInputMessage="1" showErrorMessage="1" sqref="N14:N19 N58:N63 N47:N52 N36:N41 N25:N30">
      <formula1>$N$91:$N$102</formula1>
    </dataValidation>
    <dataValidation type="list" allowBlank="1" showInputMessage="1" showErrorMessage="1" sqref="H14:H19 H25:H30 H36:H41 H47:H52 H58:H63">
      <formula1>$H$91:$H$117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TU Delft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Gijs Hendrickx</dc:creator>
  <cp:lastModifiedBy>Gijs Hendrickx</cp:lastModifiedBy>
  <dcterms:created xsi:type="dcterms:W3CDTF">2018-03-07T09:24:21Z</dcterms:created>
  <dcterms:modified xsi:type="dcterms:W3CDTF">2018-03-07T11:00:56Z</dcterms:modified>
</cp:coreProperties>
</file>